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Women's Canoe_U15" sheetId="8" r:id="rId1"/>
  </sheets>
  <definedNames>
    <definedName name="_xlnm._FilterDatabase" localSheetId="0" hidden="1">'2023_RATING_Women''s Canoe_U15'!$B$4:$L$111</definedName>
    <definedName name="_xlnm.Print_Area" localSheetId="0">'2023_RATING_Women''s Canoe_U15'!$A$1:$M$119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1" i="8" l="1"/>
  <c r="F110" i="8"/>
  <c r="F109" i="8"/>
  <c r="F108" i="8"/>
  <c r="E108" i="8" s="1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E91" i="8" s="1"/>
  <c r="F90" i="8"/>
  <c r="F89" i="8"/>
  <c r="F88" i="8"/>
  <c r="F87" i="8"/>
  <c r="F86" i="8"/>
  <c r="F85" i="8"/>
  <c r="F84" i="8"/>
  <c r="E84" i="8" s="1"/>
  <c r="F83" i="8"/>
  <c r="J69" i="8"/>
  <c r="F69" i="8" s="1"/>
  <c r="E69" i="8" s="1"/>
  <c r="F82" i="8"/>
  <c r="E82" i="8" s="1"/>
  <c r="F80" i="8"/>
  <c r="F81" i="8"/>
  <c r="E81" i="8" s="1"/>
  <c r="F78" i="8"/>
  <c r="J46" i="8"/>
  <c r="H46" i="8"/>
  <c r="L33" i="8"/>
  <c r="F33" i="8" s="1"/>
  <c r="E33" i="8" s="1"/>
  <c r="F75" i="8"/>
  <c r="F74" i="8"/>
  <c r="F73" i="8"/>
  <c r="F72" i="8"/>
  <c r="F79" i="8"/>
  <c r="E79" i="8" s="1"/>
  <c r="F70" i="8"/>
  <c r="J50" i="8"/>
  <c r="F50" i="8" s="1"/>
  <c r="E50" i="8" s="1"/>
  <c r="J49" i="8"/>
  <c r="H49" i="8"/>
  <c r="F67" i="8"/>
  <c r="J22" i="8"/>
  <c r="H22" i="8"/>
  <c r="F65" i="8"/>
  <c r="F77" i="8"/>
  <c r="E77" i="8" s="1"/>
  <c r="F63" i="8"/>
  <c r="F62" i="8"/>
  <c r="F61" i="8"/>
  <c r="F60" i="8"/>
  <c r="F59" i="8"/>
  <c r="F58" i="8"/>
  <c r="F57" i="8"/>
  <c r="F56" i="8"/>
  <c r="F55" i="8"/>
  <c r="F54" i="8"/>
  <c r="J48" i="8"/>
  <c r="F48" i="8" s="1"/>
  <c r="E48" i="8" s="1"/>
  <c r="F52" i="8"/>
  <c r="F51" i="8"/>
  <c r="F76" i="8"/>
  <c r="E76" i="8" s="1"/>
  <c r="F71" i="8"/>
  <c r="E71" i="8" s="1"/>
  <c r="J68" i="8"/>
  <c r="F68" i="8" s="1"/>
  <c r="E68" i="8" s="1"/>
  <c r="L31" i="8"/>
  <c r="H31" i="8"/>
  <c r="H66" i="8"/>
  <c r="F66" i="8" s="1"/>
  <c r="E66" i="8" s="1"/>
  <c r="F45" i="8"/>
  <c r="J44" i="8"/>
  <c r="H44" i="8"/>
  <c r="F43" i="8"/>
  <c r="F42" i="8"/>
  <c r="F41" i="8"/>
  <c r="F40" i="8"/>
  <c r="F39" i="8"/>
  <c r="J64" i="8"/>
  <c r="H64" i="8"/>
  <c r="F37" i="8"/>
  <c r="F36" i="8"/>
  <c r="F35" i="8"/>
  <c r="F34" i="8"/>
  <c r="L47" i="8"/>
  <c r="F47" i="8" s="1"/>
  <c r="E47" i="8" s="1"/>
  <c r="F32" i="8"/>
  <c r="H53" i="8"/>
  <c r="F53" i="8" s="1"/>
  <c r="E53" i="8" s="1"/>
  <c r="F30" i="8"/>
  <c r="F29" i="8"/>
  <c r="F28" i="8"/>
  <c r="F27" i="8"/>
  <c r="F26" i="8"/>
  <c r="F25" i="8"/>
  <c r="F24" i="8"/>
  <c r="F23" i="8"/>
  <c r="L38" i="8"/>
  <c r="H38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44" i="8" l="1"/>
  <c r="E44" i="8" s="1"/>
  <c r="F64" i="8"/>
  <c r="E64" i="8" s="1"/>
  <c r="F38" i="8"/>
  <c r="E38" i="8" s="1"/>
  <c r="F31" i="8"/>
  <c r="E31" i="8" s="1"/>
  <c r="F49" i="8"/>
  <c r="E49" i="8" s="1"/>
  <c r="F22" i="8"/>
  <c r="E22" i="8" s="1"/>
  <c r="F46" i="8"/>
  <c r="E46" i="8" s="1"/>
</calcChain>
</file>

<file path=xl/sharedStrings.xml><?xml version="1.0" encoding="utf-8"?>
<sst xmlns="http://schemas.openxmlformats.org/spreadsheetml/2006/main" count="126" uniqueCount="117">
  <si>
    <t>Фамилия и имя</t>
  </si>
  <si>
    <t>Год рождения</t>
  </si>
  <si>
    <t>ВСЕГО ОЧКОВ</t>
  </si>
  <si>
    <t xml:space="preserve">СПОРТИВНЫЙ РЕЙТИНГ </t>
  </si>
  <si>
    <t>место</t>
  </si>
  <si>
    <t>очки</t>
  </si>
  <si>
    <t>С1 200 м</t>
  </si>
  <si>
    <t>С1 500 м</t>
  </si>
  <si>
    <t>БРАЖНИК, Дарья</t>
  </si>
  <si>
    <t>ЧОБАН, Марина</t>
  </si>
  <si>
    <t>ПРЯХИНА, Полина</t>
  </si>
  <si>
    <t>С2 500 м</t>
  </si>
  <si>
    <t>N/A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</si>
  <si>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</si>
  <si>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</si>
  <si>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</si>
  <si>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</si>
  <si>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</si>
  <si>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МИХАЙЛОВА, Полина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</si>
  <si>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</si>
  <si>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</si>
  <si>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</si>
  <si>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</si>
  <si>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</si>
  <si>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</si>
  <si>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</si>
  <si>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</si>
  <si>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</si>
  <si>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</si>
  <si>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</si>
  <si>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</si>
  <si>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</si>
  <si>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</si>
  <si>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</si>
  <si>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</si>
  <si>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ГОРБАЧЕВА, Дарья (L)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</si>
  <si>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</si>
  <si>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</si>
  <si>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</si>
  <si>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</si>
  <si>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</si>
  <si>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</si>
  <si>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</si>
  <si>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</si>
  <si>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</si>
  <si>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</si>
  <si>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</si>
  <si>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</si>
  <si>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</si>
  <si>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</si>
  <si>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</si>
  <si>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</si>
  <si>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</si>
  <si>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</si>
  <si>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</si>
  <si>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</si>
  <si>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</si>
  <si>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</si>
  <si>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</si>
  <si>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</si>
  <si>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</si>
  <si>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</si>
  <si>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</si>
  <si>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</si>
  <si>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</si>
  <si>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</si>
  <si>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</si>
  <si>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</si>
  <si>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</si>
  <si>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</si>
  <si>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</si>
  <si>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</si>
  <si>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</si>
  <si>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</si>
  <si>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</si>
  <si>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</si>
  <si>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</si>
  <si>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</si>
  <si>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</si>
  <si>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</si>
  <si>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</si>
  <si>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</si>
  <si>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</si>
  <si>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</si>
  <si>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</si>
  <si>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</si>
  <si>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</si>
  <si>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</si>
  <si>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ВС                      (до 15 лет)                  24-31.07.2023      (очки)</t>
  </si>
  <si>
    <t>Каноэ-девушки до 15 лет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</si>
  <si>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</si>
  <si>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</si>
  <si>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</si>
  <si>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</si>
  <si>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</si>
  <si>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</si>
  <si>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</si>
  <si>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</si>
  <si>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</si>
  <si>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</si>
  <si>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</si>
  <si>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</si>
  <si>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</si>
  <si>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</si>
  <si>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</si>
  <si>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</si>
  <si>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</si>
  <si>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</si>
  <si>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</si>
  <si>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</si>
  <si>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</si>
  <si>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</si>
  <si>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</si>
  <si>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</si>
  <si>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</si>
  <si>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ПО РЕЗУЛЬТАТАМ ВЫСТУПЛЕНИЙ НА СПОРТИВНЫХ СОРЕВНОВАНИЯХ 2023 года (каноэ-девушки до 15 лет)</t>
  </si>
  <si>
    <t>ВСЕРОССИЙСКИЕ СОРЕВНОВАНИЯ |                  24-31.07.2023, г.Воронеж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</si>
</sst>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right" vertical="center" indent="1"/>
    </xf>
    <xf numFmtId="0" fontId="1" fillId="0" borderId="2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7" xfId="0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right" indent="1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1" fillId="0" borderId="17" xfId="0" applyNumberFormat="1" applyFont="1" applyFill="1" applyBorder="1" applyAlignment="1">
      <alignment horizontal="right" vertical="center" indent="1"/>
    </xf>
    <xf numFmtId="0" fontId="0" fillId="0" borderId="0" xfId="0" applyFill="1" applyAlignment="1"/>
    <xf numFmtId="0" fontId="5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3" fillId="0" borderId="0" xfId="0" applyFont="1" applyFill="1" applyBorder="1"/>
    <xf numFmtId="165" fontId="1" fillId="0" borderId="0" xfId="0" applyNumberFormat="1" applyFont="1" applyFill="1" applyBorder="1" applyAlignment="1">
      <alignment horizontal="right" vertical="center" inden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1" fillId="0" borderId="16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0" xfId="0" applyBorder="1"/>
    <xf numFmtId="0" fontId="1" fillId="3" borderId="16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/>
    </xf>
    <xf numFmtId="165" fontId="4" fillId="3" borderId="6" xfId="0" applyNumberFormat="1" applyFont="1" applyFill="1" applyBorder="1" applyAlignment="1">
      <alignment horizontal="right" indent="1"/>
    </xf>
    <xf numFmtId="165" fontId="1" fillId="3" borderId="17" xfId="0" applyNumberFormat="1" applyFont="1" applyFill="1" applyBorder="1" applyAlignment="1">
      <alignment horizontal="right" vertical="center" indent="1"/>
    </xf>
    <xf numFmtId="0" fontId="0" fillId="3" borderId="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78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22" sqref="C22"/>
    </sheetView>
  </sheetViews>
  <sheetFormatPr defaultColWidth="8.81640625" defaultRowHeight="14.5" x14ac:dyDescent="0.35"/>
  <cols>
    <col min="1" max="1" width="5.7265625" style="16" customWidth="1"/>
    <col min="2" max="2" width="5.7265625" style="23" customWidth="1"/>
    <col min="3" max="3" width="27.7265625" style="1" customWidth="1"/>
    <col min="4" max="4" width="11.7265625" style="1" customWidth="1"/>
    <col min="5" max="5" width="11.7265625" style="2" customWidth="1"/>
    <col min="6" max="6" width="14.7265625" style="1" customWidth="1"/>
    <col min="7" max="7" width="6.7265625" style="21" customWidth="1"/>
    <col min="8" max="8" width="6.7265625" style="16" customWidth="1"/>
    <col min="9" max="9" width="6.7265625" style="21" customWidth="1"/>
    <col min="10" max="10" width="6.7265625" style="16" customWidth="1"/>
    <col min="11" max="11" width="6.7265625" style="21" customWidth="1"/>
    <col min="12" max="12" width="6.7265625" style="16" customWidth="1"/>
  </cols>
  <sheetData>
    <row r="1" spans="1:12" ht="18.5" x14ac:dyDescent="0.45">
      <c r="C1" s="24" t="s">
        <v>3</v>
      </c>
    </row>
    <row r="2" spans="1:12" ht="18.5" x14ac:dyDescent="0.45">
      <c r="C2" s="24" t="s">
        <v>115</v>
      </c>
    </row>
    <row r="3" spans="1:12" ht="15" thickBot="1" x14ac:dyDescent="0.4"/>
    <row r="4" spans="1:12" ht="15.75" customHeight="1" thickBot="1" x14ac:dyDescent="0.4">
      <c r="A4" s="25"/>
      <c r="B4" s="26"/>
      <c r="C4" s="65" t="s">
        <v>0</v>
      </c>
      <c r="D4" s="68" t="s">
        <v>1</v>
      </c>
      <c r="E4" s="71" t="s">
        <v>2</v>
      </c>
      <c r="F4" s="54" t="s">
        <v>88</v>
      </c>
      <c r="G4" s="56" t="s">
        <v>116</v>
      </c>
      <c r="H4" s="57"/>
      <c r="I4" s="57"/>
      <c r="J4" s="57"/>
      <c r="K4" s="57"/>
      <c r="L4" s="58"/>
    </row>
    <row r="5" spans="1:12" ht="15" thickBot="1" x14ac:dyDescent="0.4">
      <c r="A5" s="27"/>
      <c r="B5" s="28"/>
      <c r="C5" s="66"/>
      <c r="D5" s="69"/>
      <c r="E5" s="71"/>
      <c r="F5" s="55"/>
      <c r="G5" s="59"/>
      <c r="H5" s="60"/>
      <c r="I5" s="60"/>
      <c r="J5" s="60"/>
      <c r="K5" s="60"/>
      <c r="L5" s="61"/>
    </row>
    <row r="6" spans="1:12" ht="15.75" customHeight="1" thickBot="1" x14ac:dyDescent="0.4">
      <c r="A6" s="27"/>
      <c r="B6" s="28"/>
      <c r="C6" s="66"/>
      <c r="D6" s="69"/>
      <c r="E6" s="71"/>
      <c r="F6" s="55"/>
      <c r="G6" s="62" t="s">
        <v>89</v>
      </c>
      <c r="H6" s="63"/>
      <c r="I6" s="63"/>
      <c r="J6" s="63"/>
      <c r="K6" s="63"/>
      <c r="L6" s="64"/>
    </row>
    <row r="7" spans="1:12" ht="15.75" customHeight="1" thickBot="1" x14ac:dyDescent="0.4">
      <c r="A7" s="27"/>
      <c r="B7" s="28"/>
      <c r="C7" s="66"/>
      <c r="D7" s="69"/>
      <c r="E7" s="71"/>
      <c r="F7" s="55"/>
      <c r="G7" s="52" t="s">
        <v>6</v>
      </c>
      <c r="H7" s="52"/>
      <c r="I7" s="73" t="s">
        <v>7</v>
      </c>
      <c r="J7" s="74"/>
      <c r="K7" s="52" t="s">
        <v>11</v>
      </c>
      <c r="L7" s="53"/>
    </row>
    <row r="8" spans="1:12" x14ac:dyDescent="0.35">
      <c r="A8" s="29"/>
      <c r="B8" s="4"/>
      <c r="C8" s="67"/>
      <c r="D8" s="70"/>
      <c r="E8" s="72"/>
      <c r="F8" s="55"/>
      <c r="G8" s="42" t="s">
        <v>4</v>
      </c>
      <c r="H8" s="42" t="s">
        <v>5</v>
      </c>
      <c r="I8" s="43" t="s">
        <v>4</v>
      </c>
      <c r="J8" s="42" t="s">
        <v>5</v>
      </c>
      <c r="K8" s="43" t="s">
        <v>4</v>
      </c>
      <c r="L8" s="44" t="s">
        <v>5</v>
      </c>
    </row>
    <row r="9" spans="1:12" hidden="1" x14ac:dyDescent="0.35">
      <c r="B9" s="17">
        <v>3</v>
      </c>
      <c r="C9" s="1" t="s">
        <v>50</v>
      </c>
      <c r="D9" s="18">
        <v>1994</v>
      </c>
      <c r="E9" s="19"/>
      <c r="F9" s="22">
        <f t="shared" ref="F9:F47" si="0">H9+J9+L9</f>
        <v>0</v>
      </c>
      <c r="G9" s="41"/>
      <c r="H9" s="8"/>
      <c r="I9" s="40"/>
      <c r="J9" s="8"/>
      <c r="K9" s="40"/>
      <c r="L9" s="35"/>
    </row>
    <row r="10" spans="1:12" hidden="1" x14ac:dyDescent="0.35">
      <c r="B10" s="17">
        <v>2335</v>
      </c>
      <c r="C10" s="1" t="s">
        <v>56</v>
      </c>
      <c r="D10" s="18">
        <v>2002</v>
      </c>
      <c r="E10" s="19"/>
      <c r="F10" s="22">
        <f t="shared" si="0"/>
        <v>0</v>
      </c>
      <c r="G10" s="41"/>
      <c r="H10" s="8"/>
      <c r="I10" s="40"/>
      <c r="J10" s="8"/>
      <c r="K10" s="40"/>
      <c r="L10" s="35"/>
    </row>
    <row r="11" spans="1:12" hidden="1" x14ac:dyDescent="0.35">
      <c r="B11" s="21">
        <v>3126</v>
      </c>
      <c r="C11" s="1" t="s">
        <v>59</v>
      </c>
      <c r="D11" s="18">
        <v>2002</v>
      </c>
      <c r="E11" s="19"/>
      <c r="F11" s="22">
        <f t="shared" si="0"/>
        <v>0</v>
      </c>
      <c r="G11" s="41"/>
      <c r="H11" s="8"/>
      <c r="I11" s="40"/>
      <c r="J11" s="8"/>
      <c r="K11" s="40"/>
      <c r="L11" s="35"/>
    </row>
    <row r="12" spans="1:12" hidden="1" x14ac:dyDescent="0.35">
      <c r="B12" s="17">
        <v>7036</v>
      </c>
      <c r="C12" s="1" t="s">
        <v>66</v>
      </c>
      <c r="D12" s="18">
        <v>2008</v>
      </c>
      <c r="E12" s="19"/>
      <c r="F12" s="22">
        <f t="shared" si="0"/>
        <v>0</v>
      </c>
      <c r="G12" s="41"/>
      <c r="H12" s="8"/>
      <c r="I12" s="40"/>
      <c r="J12" s="8"/>
      <c r="K12" s="40"/>
      <c r="L12" s="35"/>
    </row>
    <row r="13" spans="1:12" hidden="1" x14ac:dyDescent="0.35">
      <c r="B13" s="17">
        <v>5428</v>
      </c>
      <c r="C13" s="1" t="s">
        <v>86</v>
      </c>
      <c r="D13" s="18">
        <v>2007</v>
      </c>
      <c r="E13" s="19"/>
      <c r="F13" s="22">
        <f t="shared" si="0"/>
        <v>0</v>
      </c>
      <c r="G13" s="41"/>
      <c r="H13" s="8"/>
      <c r="I13" s="40"/>
      <c r="J13" s="8"/>
      <c r="K13" s="40"/>
      <c r="L13" s="35"/>
    </row>
    <row r="14" spans="1:12" hidden="1" x14ac:dyDescent="0.35">
      <c r="B14" s="17">
        <v>5800</v>
      </c>
      <c r="C14" s="1" t="s">
        <v>113</v>
      </c>
      <c r="D14" s="18">
        <v>2004</v>
      </c>
      <c r="E14" s="19"/>
      <c r="F14" s="22">
        <f t="shared" si="0"/>
        <v>0</v>
      </c>
      <c r="G14" s="41"/>
      <c r="H14" s="8"/>
      <c r="I14" s="40"/>
      <c r="J14" s="8"/>
      <c r="K14" s="40"/>
      <c r="L14" s="35"/>
    </row>
    <row r="15" spans="1:12" hidden="1" x14ac:dyDescent="0.35">
      <c r="B15" s="17">
        <v>5033</v>
      </c>
      <c r="C15" s="1" t="s">
        <v>8</v>
      </c>
      <c r="D15" s="18">
        <v>2004</v>
      </c>
      <c r="E15" s="19"/>
      <c r="F15" s="22">
        <f t="shared" si="0"/>
        <v>0</v>
      </c>
      <c r="G15" s="41"/>
      <c r="H15" s="8"/>
      <c r="I15" s="40"/>
      <c r="J15" s="8"/>
      <c r="K15" s="40"/>
      <c r="L15" s="35"/>
    </row>
    <row r="16" spans="1:12" hidden="1" x14ac:dyDescent="0.35">
      <c r="B16" s="17">
        <v>3063</v>
      </c>
      <c r="C16" s="1" t="s">
        <v>13</v>
      </c>
      <c r="D16" s="18">
        <v>2003</v>
      </c>
      <c r="E16" s="19"/>
      <c r="F16" s="22">
        <f t="shared" si="0"/>
        <v>0</v>
      </c>
      <c r="G16" s="41"/>
      <c r="H16" s="8"/>
      <c r="I16" s="40"/>
      <c r="J16" s="8"/>
      <c r="K16" s="40"/>
      <c r="L16" s="35"/>
    </row>
    <row r="17" spans="1:12" hidden="1" x14ac:dyDescent="0.35">
      <c r="B17" s="17">
        <v>6597</v>
      </c>
      <c r="C17" s="1" t="s">
        <v>16</v>
      </c>
      <c r="D17" s="18">
        <v>2008</v>
      </c>
      <c r="E17" s="19"/>
      <c r="F17" s="22">
        <f t="shared" si="0"/>
        <v>0</v>
      </c>
      <c r="G17" s="41"/>
      <c r="H17" s="8"/>
      <c r="I17" s="40"/>
      <c r="J17" s="8"/>
      <c r="K17" s="40"/>
      <c r="L17" s="35"/>
    </row>
    <row r="18" spans="1:12" hidden="1" x14ac:dyDescent="0.35">
      <c r="B18" s="21">
        <v>5686</v>
      </c>
      <c r="C18" s="1" t="s">
        <v>14</v>
      </c>
      <c r="D18" s="20">
        <v>2004</v>
      </c>
      <c r="E18" s="19"/>
      <c r="F18" s="22">
        <f t="shared" si="0"/>
        <v>0</v>
      </c>
      <c r="G18" s="41"/>
      <c r="H18" s="8"/>
      <c r="I18" s="40"/>
      <c r="J18" s="8"/>
      <c r="K18" s="40"/>
      <c r="L18" s="35"/>
    </row>
    <row r="19" spans="1:12" hidden="1" x14ac:dyDescent="0.35">
      <c r="B19" s="17">
        <v>2675</v>
      </c>
      <c r="C19" s="1" t="s">
        <v>39</v>
      </c>
      <c r="D19" s="18">
        <v>2001</v>
      </c>
      <c r="E19" s="19"/>
      <c r="F19" s="22">
        <f t="shared" si="0"/>
        <v>0</v>
      </c>
      <c r="G19" s="41"/>
      <c r="H19" s="8"/>
      <c r="I19" s="40"/>
      <c r="J19" s="8"/>
      <c r="K19" s="40"/>
      <c r="L19" s="35"/>
    </row>
    <row r="20" spans="1:12" hidden="1" x14ac:dyDescent="0.35">
      <c r="B20" s="17">
        <v>6100</v>
      </c>
      <c r="C20" s="1" t="s">
        <v>28</v>
      </c>
      <c r="D20" s="18">
        <v>2006</v>
      </c>
      <c r="E20" s="19"/>
      <c r="F20" s="22">
        <f t="shared" si="0"/>
        <v>0</v>
      </c>
      <c r="G20" s="41"/>
      <c r="H20" s="8"/>
      <c r="I20" s="40"/>
      <c r="J20" s="8"/>
      <c r="K20" s="40"/>
      <c r="L20" s="35"/>
    </row>
    <row r="21" spans="1:12" hidden="1" x14ac:dyDescent="0.35">
      <c r="B21" s="17">
        <v>4706</v>
      </c>
      <c r="C21" s="1" t="s">
        <v>29</v>
      </c>
      <c r="D21" s="20">
        <v>2004</v>
      </c>
      <c r="E21" s="19"/>
      <c r="F21" s="22">
        <f t="shared" si="0"/>
        <v>0</v>
      </c>
      <c r="G21" s="41"/>
      <c r="H21" s="8"/>
      <c r="I21" s="40"/>
      <c r="J21" s="8"/>
      <c r="K21" s="40"/>
      <c r="L21" s="35"/>
    </row>
    <row r="22" spans="1:12" x14ac:dyDescent="0.35">
      <c r="A22" s="46">
        <v>1</v>
      </c>
      <c r="B22" s="47">
        <v>6838</v>
      </c>
      <c r="C22" s="48" t="s">
        <v>90</v>
      </c>
      <c r="D22" s="49">
        <v>2009</v>
      </c>
      <c r="E22" s="50">
        <f>F22</f>
        <v>74.099999999999994</v>
      </c>
      <c r="F22" s="51">
        <f t="shared" si="0"/>
        <v>74.099999999999994</v>
      </c>
      <c r="G22" s="39">
        <v>1</v>
      </c>
      <c r="H22" s="9">
        <f>110*0.3*1.5</f>
        <v>49.5</v>
      </c>
      <c r="I22" s="40">
        <v>2</v>
      </c>
      <c r="J22" s="8">
        <f>82*0.3</f>
        <v>24.599999999999998</v>
      </c>
      <c r="K22" s="40"/>
      <c r="L22" s="35"/>
    </row>
    <row r="23" spans="1:12" hidden="1" x14ac:dyDescent="0.35">
      <c r="B23" s="17">
        <v>6996</v>
      </c>
      <c r="C23" s="1" t="s">
        <v>84</v>
      </c>
      <c r="D23" s="18">
        <v>2008</v>
      </c>
      <c r="E23" s="19"/>
      <c r="F23" s="22">
        <f t="shared" si="0"/>
        <v>0</v>
      </c>
      <c r="G23" s="41"/>
      <c r="H23" s="8"/>
      <c r="I23" s="40"/>
      <c r="J23" s="8"/>
      <c r="K23" s="40"/>
      <c r="L23" s="35"/>
    </row>
    <row r="24" spans="1:12" hidden="1" x14ac:dyDescent="0.35">
      <c r="B24" s="17">
        <v>2471</v>
      </c>
      <c r="C24" s="1" t="s">
        <v>24</v>
      </c>
      <c r="D24" s="18">
        <v>2002</v>
      </c>
      <c r="E24" s="19"/>
      <c r="F24" s="22">
        <f t="shared" si="0"/>
        <v>0</v>
      </c>
      <c r="G24" s="41"/>
      <c r="H24" s="8"/>
      <c r="I24" s="40"/>
      <c r="J24" s="8"/>
      <c r="K24" s="40"/>
      <c r="L24" s="35"/>
    </row>
    <row r="25" spans="1:12" hidden="1" x14ac:dyDescent="0.35">
      <c r="B25" s="17">
        <v>6745</v>
      </c>
      <c r="C25" s="1" t="s">
        <v>15</v>
      </c>
      <c r="D25" s="18">
        <v>2008</v>
      </c>
      <c r="E25" s="19"/>
      <c r="F25" s="22">
        <f t="shared" si="0"/>
        <v>0</v>
      </c>
      <c r="G25" s="41"/>
      <c r="H25" s="8"/>
      <c r="I25" s="40"/>
      <c r="J25" s="8"/>
      <c r="K25" s="40"/>
      <c r="L25" s="35"/>
    </row>
    <row r="26" spans="1:12" hidden="1" x14ac:dyDescent="0.35">
      <c r="B26" s="21">
        <v>5936</v>
      </c>
      <c r="C26" s="1" t="s">
        <v>35</v>
      </c>
      <c r="D26" s="18">
        <v>2006</v>
      </c>
      <c r="E26" s="19"/>
      <c r="F26" s="22">
        <f t="shared" si="0"/>
        <v>0</v>
      </c>
      <c r="G26" s="41"/>
      <c r="H26" s="8"/>
      <c r="I26" s="40"/>
      <c r="J26" s="8"/>
      <c r="K26" s="40"/>
      <c r="L26" s="35"/>
    </row>
    <row r="27" spans="1:12" hidden="1" x14ac:dyDescent="0.35">
      <c r="B27" s="17">
        <v>3828</v>
      </c>
      <c r="C27" s="1" t="s">
        <v>41</v>
      </c>
      <c r="D27" s="18">
        <v>2004</v>
      </c>
      <c r="E27" s="19"/>
      <c r="F27" s="22">
        <f t="shared" si="0"/>
        <v>0</v>
      </c>
      <c r="G27" s="41"/>
      <c r="H27" s="8"/>
      <c r="I27" s="40"/>
      <c r="J27" s="8"/>
      <c r="K27" s="40"/>
      <c r="L27" s="35"/>
    </row>
    <row r="28" spans="1:12" hidden="1" x14ac:dyDescent="0.35">
      <c r="B28" s="17">
        <v>7162</v>
      </c>
      <c r="C28" s="1" t="s">
        <v>68</v>
      </c>
      <c r="D28" s="18">
        <v>2007</v>
      </c>
      <c r="E28" s="19"/>
      <c r="F28" s="22">
        <f t="shared" si="0"/>
        <v>0</v>
      </c>
      <c r="G28" s="41"/>
      <c r="H28" s="8"/>
      <c r="I28" s="40"/>
      <c r="J28" s="8"/>
      <c r="K28" s="40"/>
      <c r="L28" s="35"/>
    </row>
    <row r="29" spans="1:12" hidden="1" x14ac:dyDescent="0.35">
      <c r="B29" s="17">
        <v>2709</v>
      </c>
      <c r="C29" s="1" t="s">
        <v>33</v>
      </c>
      <c r="D29" s="18">
        <v>2001</v>
      </c>
      <c r="E29" s="19"/>
      <c r="F29" s="22">
        <f t="shared" si="0"/>
        <v>0</v>
      </c>
      <c r="G29" s="41"/>
      <c r="H29" s="8"/>
      <c r="I29" s="40"/>
      <c r="J29" s="8"/>
      <c r="K29" s="40"/>
      <c r="L29" s="35"/>
    </row>
    <row r="30" spans="1:12" hidden="1" x14ac:dyDescent="0.35">
      <c r="B30" s="17">
        <v>3676</v>
      </c>
      <c r="C30" s="1" t="s">
        <v>27</v>
      </c>
      <c r="D30" s="18">
        <v>2002</v>
      </c>
      <c r="E30" s="19"/>
      <c r="F30" s="22">
        <f t="shared" si="0"/>
        <v>0</v>
      </c>
      <c r="G30" s="41"/>
      <c r="H30" s="8"/>
      <c r="I30" s="40"/>
      <c r="J30" s="8"/>
      <c r="K30" s="40"/>
      <c r="L30" s="35"/>
    </row>
    <row r="31" spans="1:12" x14ac:dyDescent="0.35">
      <c r="A31" s="16">
        <v>2</v>
      </c>
      <c r="B31" s="17">
        <v>7030</v>
      </c>
      <c r="C31" s="1" t="s">
        <v>92</v>
      </c>
      <c r="D31" s="18">
        <v>2010</v>
      </c>
      <c r="E31" s="19">
        <f>F31</f>
        <v>63</v>
      </c>
      <c r="F31" s="22">
        <f t="shared" si="0"/>
        <v>63</v>
      </c>
      <c r="G31" s="39">
        <v>4</v>
      </c>
      <c r="H31" s="9">
        <f>30*0.3*1.5</f>
        <v>13.5</v>
      </c>
      <c r="I31" s="40"/>
      <c r="J31" s="8"/>
      <c r="K31" s="45">
        <v>1</v>
      </c>
      <c r="L31" s="38">
        <f>110*0.3*1.5</f>
        <v>49.5</v>
      </c>
    </row>
    <row r="32" spans="1:12" hidden="1" x14ac:dyDescent="0.35">
      <c r="B32" s="17">
        <v>5955</v>
      </c>
      <c r="C32" s="1" t="s">
        <v>70</v>
      </c>
      <c r="D32" s="18">
        <v>2008</v>
      </c>
      <c r="E32" s="19"/>
      <c r="F32" s="22">
        <f t="shared" si="0"/>
        <v>0</v>
      </c>
      <c r="G32" s="41"/>
      <c r="H32" s="8"/>
      <c r="I32" s="40"/>
      <c r="J32" s="8"/>
      <c r="K32" s="40"/>
      <c r="L32" s="35"/>
    </row>
    <row r="33" spans="1:12" x14ac:dyDescent="0.35">
      <c r="A33" s="46">
        <v>3</v>
      </c>
      <c r="B33" s="47">
        <v>7029</v>
      </c>
      <c r="C33" s="48" t="s">
        <v>102</v>
      </c>
      <c r="D33" s="49">
        <v>2009</v>
      </c>
      <c r="E33" s="50">
        <f>F33</f>
        <v>49.5</v>
      </c>
      <c r="F33" s="51">
        <f t="shared" si="0"/>
        <v>49.5</v>
      </c>
      <c r="G33" s="41"/>
      <c r="H33" s="8"/>
      <c r="I33" s="40"/>
      <c r="J33" s="8"/>
      <c r="K33" s="45">
        <v>1</v>
      </c>
      <c r="L33" s="38">
        <f>110*0.3*1.5</f>
        <v>49.5</v>
      </c>
    </row>
    <row r="34" spans="1:12" hidden="1" x14ac:dyDescent="0.35">
      <c r="B34" s="17">
        <v>5964</v>
      </c>
      <c r="C34" s="1" t="s">
        <v>45</v>
      </c>
      <c r="D34" s="18">
        <v>2006</v>
      </c>
      <c r="E34" s="19"/>
      <c r="F34" s="22">
        <f t="shared" si="0"/>
        <v>0</v>
      </c>
      <c r="G34" s="41"/>
      <c r="H34" s="8"/>
      <c r="I34" s="40"/>
      <c r="J34" s="8"/>
      <c r="K34" s="40"/>
      <c r="L34" s="35"/>
    </row>
    <row r="35" spans="1:12" hidden="1" x14ac:dyDescent="0.35">
      <c r="B35" s="17">
        <v>4574</v>
      </c>
      <c r="C35" s="1" t="s">
        <v>51</v>
      </c>
      <c r="D35" s="18">
        <v>2003</v>
      </c>
      <c r="E35" s="19"/>
      <c r="F35" s="22">
        <f t="shared" si="0"/>
        <v>0</v>
      </c>
      <c r="G35" s="41"/>
      <c r="H35" s="8"/>
      <c r="I35" s="40"/>
      <c r="J35" s="8"/>
      <c r="K35" s="40"/>
      <c r="L35" s="35"/>
    </row>
    <row r="36" spans="1:12" hidden="1" x14ac:dyDescent="0.35">
      <c r="B36" s="21">
        <v>39</v>
      </c>
      <c r="C36" s="1" t="s">
        <v>48</v>
      </c>
      <c r="D36" s="18">
        <v>1988</v>
      </c>
      <c r="E36" s="19"/>
      <c r="F36" s="22">
        <f t="shared" si="0"/>
        <v>0</v>
      </c>
      <c r="G36" s="41"/>
      <c r="H36" s="8"/>
      <c r="I36" s="40"/>
      <c r="J36" s="8"/>
      <c r="K36" s="40"/>
      <c r="L36" s="35"/>
    </row>
    <row r="37" spans="1:12" hidden="1" x14ac:dyDescent="0.35">
      <c r="B37" s="17">
        <v>5610</v>
      </c>
      <c r="C37" s="1" t="s">
        <v>38</v>
      </c>
      <c r="D37" s="18">
        <v>2005</v>
      </c>
      <c r="E37" s="19"/>
      <c r="F37" s="22">
        <f t="shared" si="0"/>
        <v>0</v>
      </c>
      <c r="G37" s="41"/>
      <c r="H37" s="8"/>
      <c r="I37" s="40"/>
      <c r="J37" s="8"/>
      <c r="K37" s="40"/>
      <c r="L37" s="35"/>
    </row>
    <row r="38" spans="1:12" x14ac:dyDescent="0.35">
      <c r="A38" s="16">
        <v>4</v>
      </c>
      <c r="B38" s="17">
        <v>6705</v>
      </c>
      <c r="C38" s="1" t="s">
        <v>93</v>
      </c>
      <c r="D38" s="18">
        <v>2009</v>
      </c>
      <c r="E38" s="19">
        <f>F38</f>
        <v>47.25</v>
      </c>
      <c r="F38" s="22">
        <f t="shared" si="0"/>
        <v>47.25</v>
      </c>
      <c r="G38" s="39">
        <v>5</v>
      </c>
      <c r="H38" s="9">
        <f>23*0.3*1.5</f>
        <v>10.35</v>
      </c>
      <c r="I38" s="40"/>
      <c r="J38" s="8"/>
      <c r="K38" s="45">
        <v>2</v>
      </c>
      <c r="L38" s="38">
        <f>82*0.3*1.5</f>
        <v>36.9</v>
      </c>
    </row>
    <row r="39" spans="1:12" hidden="1" x14ac:dyDescent="0.35">
      <c r="B39" s="17">
        <v>6454</v>
      </c>
      <c r="C39" s="1" t="s">
        <v>73</v>
      </c>
      <c r="D39" s="18">
        <v>2007</v>
      </c>
      <c r="E39" s="19"/>
      <c r="F39" s="22">
        <f t="shared" si="0"/>
        <v>0</v>
      </c>
      <c r="G39" s="41"/>
      <c r="H39" s="8"/>
      <c r="I39" s="40"/>
      <c r="J39" s="8"/>
      <c r="K39" s="40"/>
      <c r="L39" s="35"/>
    </row>
    <row r="40" spans="1:12" hidden="1" x14ac:dyDescent="0.35">
      <c r="B40" s="17">
        <v>3993</v>
      </c>
      <c r="C40" s="1" t="s">
        <v>42</v>
      </c>
      <c r="D40" s="18">
        <v>2003</v>
      </c>
      <c r="E40" s="19"/>
      <c r="F40" s="22">
        <f t="shared" si="0"/>
        <v>0</v>
      </c>
      <c r="G40" s="41"/>
      <c r="H40" s="8"/>
      <c r="I40" s="40"/>
      <c r="J40" s="8"/>
      <c r="K40" s="40"/>
      <c r="L40" s="35"/>
    </row>
    <row r="41" spans="1:12" ht="15" hidden="1" customHeight="1" x14ac:dyDescent="0.35">
      <c r="B41" s="17">
        <v>3694</v>
      </c>
      <c r="C41" s="1" t="s">
        <v>25</v>
      </c>
      <c r="D41" s="20">
        <v>2003</v>
      </c>
      <c r="E41" s="19"/>
      <c r="F41" s="22">
        <f t="shared" si="0"/>
        <v>0</v>
      </c>
      <c r="G41" s="41"/>
      <c r="H41" s="8"/>
      <c r="I41" s="40"/>
      <c r="J41" s="8"/>
      <c r="K41" s="40"/>
      <c r="L41" s="35"/>
    </row>
    <row r="42" spans="1:12" ht="15" hidden="1" customHeight="1" x14ac:dyDescent="0.35">
      <c r="B42" s="17">
        <v>4600</v>
      </c>
      <c r="C42" s="1" t="s">
        <v>30</v>
      </c>
      <c r="D42" s="18">
        <v>2005</v>
      </c>
      <c r="E42" s="19"/>
      <c r="F42" s="22">
        <f t="shared" si="0"/>
        <v>0</v>
      </c>
      <c r="G42" s="41"/>
      <c r="H42" s="8"/>
      <c r="I42" s="40"/>
      <c r="J42" s="8"/>
      <c r="K42" s="40"/>
      <c r="L42" s="35"/>
    </row>
    <row r="43" spans="1:12" ht="15" hidden="1" customHeight="1" x14ac:dyDescent="0.35">
      <c r="B43" s="17">
        <v>279</v>
      </c>
      <c r="C43" s="1" t="s">
        <v>62</v>
      </c>
      <c r="D43" s="18">
        <v>1997</v>
      </c>
      <c r="E43" s="19"/>
      <c r="F43" s="22">
        <f t="shared" si="0"/>
        <v>0</v>
      </c>
      <c r="G43" s="41"/>
      <c r="H43" s="8"/>
      <c r="I43" s="40"/>
      <c r="J43" s="8"/>
      <c r="K43" s="40"/>
      <c r="L43" s="35"/>
    </row>
    <row r="44" spans="1:12" ht="15" customHeight="1" x14ac:dyDescent="0.35">
      <c r="A44" s="46">
        <v>5</v>
      </c>
      <c r="B44" s="47">
        <v>6949</v>
      </c>
      <c r="C44" s="48" t="s">
        <v>91</v>
      </c>
      <c r="D44" s="49">
        <v>2010</v>
      </c>
      <c r="E44" s="50">
        <f>F44</f>
        <v>45</v>
      </c>
      <c r="F44" s="51">
        <f t="shared" si="0"/>
        <v>45</v>
      </c>
      <c r="G44" s="39">
        <v>3</v>
      </c>
      <c r="H44" s="9">
        <f>60*0.3*1.5</f>
        <v>27</v>
      </c>
      <c r="I44" s="40">
        <v>3</v>
      </c>
      <c r="J44" s="8">
        <f>60*0.3</f>
        <v>18</v>
      </c>
      <c r="K44" s="40"/>
      <c r="L44" s="35"/>
    </row>
    <row r="45" spans="1:12" ht="15" hidden="1" customHeight="1" x14ac:dyDescent="0.35">
      <c r="B45" s="17">
        <v>5923</v>
      </c>
      <c r="C45" s="1" t="s">
        <v>37</v>
      </c>
      <c r="D45" s="18">
        <v>2007</v>
      </c>
      <c r="E45" s="19"/>
      <c r="F45" s="22">
        <f t="shared" si="0"/>
        <v>0</v>
      </c>
      <c r="G45" s="41"/>
      <c r="H45" s="8"/>
      <c r="I45" s="40"/>
      <c r="J45" s="8"/>
      <c r="K45" s="40"/>
      <c r="L45" s="35"/>
    </row>
    <row r="46" spans="1:12" ht="15" customHeight="1" x14ac:dyDescent="0.35">
      <c r="A46" s="16">
        <v>6</v>
      </c>
      <c r="B46" s="17">
        <v>6975</v>
      </c>
      <c r="C46" s="1" t="s">
        <v>72</v>
      </c>
      <c r="D46" s="18">
        <v>2009</v>
      </c>
      <c r="E46" s="19">
        <f>F46</f>
        <v>39.299999999999997</v>
      </c>
      <c r="F46" s="22">
        <f t="shared" si="0"/>
        <v>39.299999999999997</v>
      </c>
      <c r="G46" s="39">
        <v>2</v>
      </c>
      <c r="H46" s="9">
        <f>82*0.3*1.5</f>
        <v>36.9</v>
      </c>
      <c r="I46" s="40">
        <v>8</v>
      </c>
      <c r="J46" s="8">
        <f>8*0.3</f>
        <v>2.4</v>
      </c>
      <c r="K46" s="40"/>
      <c r="L46" s="35"/>
    </row>
    <row r="47" spans="1:12" ht="15" customHeight="1" x14ac:dyDescent="0.35">
      <c r="A47" s="46">
        <v>7</v>
      </c>
      <c r="B47" s="47">
        <v>7112</v>
      </c>
      <c r="C47" s="48" t="s">
        <v>103</v>
      </c>
      <c r="D47" s="49">
        <v>2009</v>
      </c>
      <c r="E47" s="50">
        <f>F47</f>
        <v>36.9</v>
      </c>
      <c r="F47" s="51">
        <f t="shared" si="0"/>
        <v>36.9</v>
      </c>
      <c r="G47" s="41"/>
      <c r="H47" s="8"/>
      <c r="I47" s="40"/>
      <c r="J47" s="8"/>
      <c r="K47" s="45">
        <v>2</v>
      </c>
      <c r="L47" s="38">
        <f>82*0.3*1.5</f>
        <v>36.9</v>
      </c>
    </row>
    <row r="48" spans="1:12" ht="15" customHeight="1" x14ac:dyDescent="0.35">
      <c r="A48" s="16">
        <v>8</v>
      </c>
      <c r="B48" s="17">
        <v>7324</v>
      </c>
      <c r="C48" s="1" t="s">
        <v>98</v>
      </c>
      <c r="D48" s="18">
        <v>2009</v>
      </c>
      <c r="E48" s="19">
        <f>F48</f>
        <v>33</v>
      </c>
      <c r="F48" s="22">
        <f>H48+J48</f>
        <v>33</v>
      </c>
      <c r="G48" s="41"/>
      <c r="H48" s="8"/>
      <c r="I48" s="40">
        <v>1</v>
      </c>
      <c r="J48" s="8">
        <f>110*0.3</f>
        <v>33</v>
      </c>
      <c r="K48" s="36">
        <v>3</v>
      </c>
      <c r="L48" s="11" t="s">
        <v>12</v>
      </c>
    </row>
    <row r="49" spans="1:12" ht="15" customHeight="1" x14ac:dyDescent="0.35">
      <c r="A49" s="46">
        <v>9</v>
      </c>
      <c r="B49" s="47">
        <v>7401</v>
      </c>
      <c r="C49" s="48" t="s">
        <v>96</v>
      </c>
      <c r="D49" s="49">
        <v>2009</v>
      </c>
      <c r="E49" s="50">
        <f>F49</f>
        <v>10.5</v>
      </c>
      <c r="F49" s="51">
        <f>H49+J49+L49</f>
        <v>10.5</v>
      </c>
      <c r="G49" s="39">
        <v>8</v>
      </c>
      <c r="H49" s="9">
        <f>8*0.3*1.5</f>
        <v>3.5999999999999996</v>
      </c>
      <c r="I49" s="40">
        <v>5</v>
      </c>
      <c r="J49" s="8">
        <f>23*0.3</f>
        <v>6.8999999999999995</v>
      </c>
      <c r="K49" s="40"/>
      <c r="L49" s="35"/>
    </row>
    <row r="50" spans="1:12" ht="15" customHeight="1" x14ac:dyDescent="0.35">
      <c r="A50" s="16">
        <v>10</v>
      </c>
      <c r="B50" s="17">
        <v>5662</v>
      </c>
      <c r="C50" s="1" t="s">
        <v>99</v>
      </c>
      <c r="D50" s="18">
        <v>2009</v>
      </c>
      <c r="E50" s="19">
        <f>F50</f>
        <v>9</v>
      </c>
      <c r="F50" s="22">
        <f>H50+J50+L50</f>
        <v>9</v>
      </c>
      <c r="G50" s="41"/>
      <c r="H50" s="8"/>
      <c r="I50" s="40">
        <v>4</v>
      </c>
      <c r="J50" s="8">
        <f>30*0.3</f>
        <v>9</v>
      </c>
      <c r="K50" s="40"/>
      <c r="L50" s="35"/>
    </row>
    <row r="51" spans="1:12" ht="15" hidden="1" customHeight="1" x14ac:dyDescent="0.35">
      <c r="B51" s="17">
        <v>5064</v>
      </c>
      <c r="C51" s="1" t="s">
        <v>47</v>
      </c>
      <c r="D51" s="18">
        <v>2004</v>
      </c>
      <c r="E51" s="19"/>
      <c r="F51" s="22">
        <f>H51+J51+L51</f>
        <v>0</v>
      </c>
      <c r="G51" s="41"/>
      <c r="H51" s="8"/>
      <c r="I51" s="40"/>
      <c r="J51" s="8"/>
      <c r="K51" s="40"/>
      <c r="L51" s="35"/>
    </row>
    <row r="52" spans="1:12" ht="15" hidden="1" customHeight="1" x14ac:dyDescent="0.35">
      <c r="B52" s="17">
        <v>6804</v>
      </c>
      <c r="C52" s="1" t="s">
        <v>83</v>
      </c>
      <c r="D52" s="18">
        <v>2008</v>
      </c>
      <c r="E52" s="19"/>
      <c r="F52" s="22">
        <f>H52+J52+L52</f>
        <v>0</v>
      </c>
      <c r="G52" s="41"/>
      <c r="H52" s="8"/>
      <c r="I52" s="40"/>
      <c r="J52" s="8"/>
      <c r="K52" s="40"/>
      <c r="L52" s="35"/>
    </row>
    <row r="53" spans="1:12" ht="15" customHeight="1" x14ac:dyDescent="0.35">
      <c r="A53" s="46">
        <v>11</v>
      </c>
      <c r="B53" s="47">
        <v>6643</v>
      </c>
      <c r="C53" s="48" t="s">
        <v>94</v>
      </c>
      <c r="D53" s="49">
        <v>2009</v>
      </c>
      <c r="E53" s="50">
        <f>F53</f>
        <v>7.1999999999999993</v>
      </c>
      <c r="F53" s="51">
        <f>H53+J53</f>
        <v>7.1999999999999993</v>
      </c>
      <c r="G53" s="39">
        <v>6</v>
      </c>
      <c r="H53" s="9">
        <f>16*0.3*1.5</f>
        <v>7.1999999999999993</v>
      </c>
      <c r="I53" s="40"/>
      <c r="J53" s="8"/>
      <c r="K53" s="36">
        <v>4</v>
      </c>
      <c r="L53" s="11" t="s">
        <v>12</v>
      </c>
    </row>
    <row r="54" spans="1:12" ht="15" hidden="1" customHeight="1" x14ac:dyDescent="0.35">
      <c r="B54" s="17">
        <v>4864</v>
      </c>
      <c r="C54" s="1" t="s">
        <v>43</v>
      </c>
      <c r="D54" s="18">
        <v>2003</v>
      </c>
      <c r="E54" s="19"/>
      <c r="F54" s="22">
        <f t="shared" ref="F54:F65" si="1">H54+J54+L54</f>
        <v>0</v>
      </c>
      <c r="G54" s="41"/>
      <c r="H54" s="8"/>
      <c r="I54" s="40"/>
      <c r="J54" s="8"/>
      <c r="K54" s="40"/>
      <c r="L54" s="35"/>
    </row>
    <row r="55" spans="1:12" ht="15" hidden="1" customHeight="1" x14ac:dyDescent="0.35">
      <c r="B55" s="17">
        <v>5060</v>
      </c>
      <c r="C55" s="1" t="s">
        <v>61</v>
      </c>
      <c r="D55" s="18">
        <v>2006</v>
      </c>
      <c r="E55" s="19"/>
      <c r="F55" s="22">
        <f t="shared" si="1"/>
        <v>0</v>
      </c>
      <c r="G55" s="41"/>
      <c r="H55" s="8"/>
      <c r="I55" s="40"/>
      <c r="J55" s="8"/>
      <c r="K55" s="40"/>
      <c r="L55" s="35"/>
    </row>
    <row r="56" spans="1:12" ht="15" hidden="1" customHeight="1" x14ac:dyDescent="0.35">
      <c r="B56" s="17">
        <v>5919</v>
      </c>
      <c r="C56" s="1" t="s">
        <v>57</v>
      </c>
      <c r="D56" s="18">
        <v>2007</v>
      </c>
      <c r="E56" s="19"/>
      <c r="F56" s="22">
        <f t="shared" si="1"/>
        <v>0</v>
      </c>
      <c r="G56" s="41"/>
      <c r="H56" s="8"/>
      <c r="I56" s="40"/>
      <c r="J56" s="8"/>
      <c r="K56" s="40"/>
      <c r="L56" s="35"/>
    </row>
    <row r="57" spans="1:12" ht="15" hidden="1" customHeight="1" x14ac:dyDescent="0.35">
      <c r="B57" s="17">
        <v>6115</v>
      </c>
      <c r="C57" s="1" t="s">
        <v>60</v>
      </c>
      <c r="D57" s="18">
        <v>2007</v>
      </c>
      <c r="E57" s="19"/>
      <c r="F57" s="22">
        <f t="shared" si="1"/>
        <v>0</v>
      </c>
      <c r="G57" s="41"/>
      <c r="H57" s="8"/>
      <c r="I57" s="40"/>
      <c r="J57" s="8"/>
      <c r="K57" s="40"/>
      <c r="L57" s="35"/>
    </row>
    <row r="58" spans="1:12" ht="15" hidden="1" customHeight="1" x14ac:dyDescent="0.35">
      <c r="B58" s="17">
        <v>4506</v>
      </c>
      <c r="C58" s="1" t="s">
        <v>114</v>
      </c>
      <c r="D58" s="18">
        <v>2004</v>
      </c>
      <c r="E58" s="19"/>
      <c r="F58" s="22">
        <f t="shared" si="1"/>
        <v>0</v>
      </c>
      <c r="G58" s="41"/>
      <c r="H58" s="8"/>
      <c r="I58" s="40"/>
      <c r="J58" s="8"/>
      <c r="K58" s="40"/>
      <c r="L58" s="35"/>
    </row>
    <row r="59" spans="1:12" ht="15" hidden="1" customHeight="1" x14ac:dyDescent="0.35">
      <c r="B59" s="17">
        <v>6551</v>
      </c>
      <c r="C59" s="1" t="s">
        <v>75</v>
      </c>
      <c r="D59" s="18">
        <v>2008</v>
      </c>
      <c r="E59" s="19"/>
      <c r="F59" s="22">
        <f t="shared" si="1"/>
        <v>0</v>
      </c>
      <c r="G59" s="41"/>
      <c r="H59" s="8"/>
      <c r="I59" s="40"/>
      <c r="J59" s="8"/>
      <c r="K59" s="40"/>
      <c r="L59" s="35"/>
    </row>
    <row r="60" spans="1:12" ht="15" hidden="1" customHeight="1" x14ac:dyDescent="0.35">
      <c r="B60" s="17">
        <v>2050</v>
      </c>
      <c r="C60" s="1" t="s">
        <v>44</v>
      </c>
      <c r="D60" s="18">
        <v>2000</v>
      </c>
      <c r="E60" s="19"/>
      <c r="F60" s="22">
        <f t="shared" si="1"/>
        <v>0</v>
      </c>
      <c r="G60" s="41"/>
      <c r="H60" s="8"/>
      <c r="I60" s="40"/>
      <c r="J60" s="8"/>
      <c r="K60" s="40"/>
      <c r="L60" s="35"/>
    </row>
    <row r="61" spans="1:12" ht="15" hidden="1" customHeight="1" x14ac:dyDescent="0.35">
      <c r="B61" s="21">
        <v>5994</v>
      </c>
      <c r="C61" s="1" t="s">
        <v>17</v>
      </c>
      <c r="D61" s="18">
        <v>2006</v>
      </c>
      <c r="E61" s="19"/>
      <c r="F61" s="22">
        <f t="shared" si="1"/>
        <v>0</v>
      </c>
      <c r="G61" s="41"/>
      <c r="H61" s="8"/>
      <c r="I61" s="40"/>
      <c r="J61" s="8"/>
      <c r="K61" s="40"/>
      <c r="L61" s="35"/>
    </row>
    <row r="62" spans="1:12" ht="15" hidden="1" customHeight="1" x14ac:dyDescent="0.35">
      <c r="B62" s="17">
        <v>974</v>
      </c>
      <c r="C62" s="1" t="s">
        <v>18</v>
      </c>
      <c r="D62" s="18">
        <v>1998</v>
      </c>
      <c r="E62" s="19"/>
      <c r="F62" s="22">
        <f t="shared" si="1"/>
        <v>0</v>
      </c>
      <c r="G62" s="41"/>
      <c r="H62" s="8"/>
      <c r="I62" s="40"/>
      <c r="J62" s="8"/>
      <c r="K62" s="40"/>
      <c r="L62" s="35"/>
    </row>
    <row r="63" spans="1:12" ht="15" hidden="1" customHeight="1" x14ac:dyDescent="0.35">
      <c r="B63" s="17">
        <v>6092</v>
      </c>
      <c r="C63" s="1" t="s">
        <v>77</v>
      </c>
      <c r="D63" s="18">
        <v>2007</v>
      </c>
      <c r="E63" s="19"/>
      <c r="F63" s="22">
        <f t="shared" si="1"/>
        <v>0</v>
      </c>
      <c r="G63" s="41"/>
      <c r="H63" s="8"/>
      <c r="I63" s="40"/>
      <c r="J63" s="8"/>
      <c r="K63" s="40"/>
      <c r="L63" s="35"/>
    </row>
    <row r="64" spans="1:12" ht="15" customHeight="1" x14ac:dyDescent="0.35">
      <c r="A64" s="16">
        <v>12</v>
      </c>
      <c r="B64" s="17">
        <v>7237</v>
      </c>
      <c r="C64" s="1" t="s">
        <v>97</v>
      </c>
      <c r="D64" s="18">
        <v>2009</v>
      </c>
      <c r="E64" s="19">
        <f>F64</f>
        <v>5.3999999999999995</v>
      </c>
      <c r="F64" s="22">
        <f t="shared" si="1"/>
        <v>5.3999999999999995</v>
      </c>
      <c r="G64" s="39">
        <v>9</v>
      </c>
      <c r="H64" s="9">
        <f>4*0.3*1.5</f>
        <v>1.7999999999999998</v>
      </c>
      <c r="I64" s="40">
        <v>7</v>
      </c>
      <c r="J64" s="8">
        <f>12*0.3</f>
        <v>3.5999999999999996</v>
      </c>
      <c r="K64" s="40"/>
      <c r="L64" s="35"/>
    </row>
    <row r="65" spans="1:12" ht="15" hidden="1" customHeight="1" x14ac:dyDescent="0.35">
      <c r="B65" s="17">
        <v>1695</v>
      </c>
      <c r="C65" s="1" t="s">
        <v>19</v>
      </c>
      <c r="D65" s="18">
        <v>1995</v>
      </c>
      <c r="E65" s="19"/>
      <c r="F65" s="22">
        <f t="shared" si="1"/>
        <v>0</v>
      </c>
      <c r="G65" s="41"/>
      <c r="H65" s="8"/>
      <c r="I65" s="40"/>
      <c r="J65" s="8"/>
      <c r="K65" s="40"/>
      <c r="L65" s="35"/>
    </row>
    <row r="66" spans="1:12" ht="15" customHeight="1" x14ac:dyDescent="0.35">
      <c r="A66" s="46">
        <v>12</v>
      </c>
      <c r="B66" s="47">
        <v>6613</v>
      </c>
      <c r="C66" s="48" t="s">
        <v>95</v>
      </c>
      <c r="D66" s="49">
        <v>2009</v>
      </c>
      <c r="E66" s="50">
        <f>F66</f>
        <v>5.3999999999999995</v>
      </c>
      <c r="F66" s="51">
        <f>H66+J66</f>
        <v>5.3999999999999995</v>
      </c>
      <c r="G66" s="39">
        <v>7</v>
      </c>
      <c r="H66" s="9">
        <f>12*0.3*1.5</f>
        <v>5.3999999999999995</v>
      </c>
      <c r="I66" s="40"/>
      <c r="J66" s="8"/>
      <c r="K66" s="36">
        <v>3</v>
      </c>
      <c r="L66" s="11" t="s">
        <v>12</v>
      </c>
    </row>
    <row r="67" spans="1:12" ht="15" hidden="1" customHeight="1" x14ac:dyDescent="0.35">
      <c r="B67" s="21">
        <v>2632</v>
      </c>
      <c r="C67" s="1" t="s">
        <v>34</v>
      </c>
      <c r="D67" s="18">
        <v>2001</v>
      </c>
      <c r="E67" s="19"/>
      <c r="F67" s="22">
        <f t="shared" ref="F67:F75" si="2">H67+J67+L67</f>
        <v>0</v>
      </c>
      <c r="G67" s="41"/>
      <c r="H67" s="8"/>
      <c r="I67" s="40"/>
      <c r="J67" s="8"/>
      <c r="K67" s="40"/>
      <c r="L67" s="35"/>
    </row>
    <row r="68" spans="1:12" ht="15" customHeight="1" x14ac:dyDescent="0.35">
      <c r="A68" s="16">
        <v>14</v>
      </c>
      <c r="B68" s="17">
        <v>6649</v>
      </c>
      <c r="C68" s="1" t="s">
        <v>100</v>
      </c>
      <c r="D68" s="18">
        <v>2009</v>
      </c>
      <c r="E68" s="19">
        <f>F68</f>
        <v>4.8</v>
      </c>
      <c r="F68" s="22">
        <f t="shared" si="2"/>
        <v>4.8</v>
      </c>
      <c r="G68" s="41"/>
      <c r="H68" s="8"/>
      <c r="I68" s="40">
        <v>6</v>
      </c>
      <c r="J68" s="8">
        <f>16*0.3</f>
        <v>4.8</v>
      </c>
      <c r="K68" s="40"/>
      <c r="L68" s="35"/>
    </row>
    <row r="69" spans="1:12" ht="15" customHeight="1" x14ac:dyDescent="0.35">
      <c r="A69" s="46">
        <v>15</v>
      </c>
      <c r="B69" s="47">
        <v>6711</v>
      </c>
      <c r="C69" s="48" t="s">
        <v>101</v>
      </c>
      <c r="D69" s="49">
        <v>2009</v>
      </c>
      <c r="E69" s="50">
        <f>F69</f>
        <v>1.2</v>
      </c>
      <c r="F69" s="51">
        <f t="shared" si="2"/>
        <v>1.2</v>
      </c>
      <c r="G69" s="41"/>
      <c r="H69" s="8"/>
      <c r="I69" s="40">
        <v>9</v>
      </c>
      <c r="J69" s="8">
        <f>4*0.3</f>
        <v>1.2</v>
      </c>
      <c r="K69" s="40"/>
      <c r="L69" s="35"/>
    </row>
    <row r="70" spans="1:12" ht="15" hidden="1" customHeight="1" x14ac:dyDescent="0.35">
      <c r="B70" s="21">
        <v>3980</v>
      </c>
      <c r="C70" s="1" t="s">
        <v>26</v>
      </c>
      <c r="D70" s="18">
        <v>2004</v>
      </c>
      <c r="E70" s="19"/>
      <c r="F70" s="22">
        <f t="shared" si="2"/>
        <v>0</v>
      </c>
      <c r="G70" s="41"/>
      <c r="H70" s="8"/>
      <c r="I70" s="40"/>
      <c r="J70" s="8"/>
      <c r="K70" s="40"/>
      <c r="L70" s="35"/>
    </row>
    <row r="71" spans="1:12" ht="15" hidden="1" customHeight="1" x14ac:dyDescent="0.35">
      <c r="B71" s="17">
        <v>6659</v>
      </c>
      <c r="C71" s="1" t="s">
        <v>80</v>
      </c>
      <c r="D71" s="18">
        <v>2009</v>
      </c>
      <c r="E71" s="19">
        <f>F71</f>
        <v>0</v>
      </c>
      <c r="F71" s="22">
        <f t="shared" si="2"/>
        <v>0</v>
      </c>
      <c r="G71" s="41"/>
      <c r="H71" s="8"/>
      <c r="I71" s="40"/>
      <c r="J71" s="8"/>
      <c r="K71" s="40"/>
      <c r="L71" s="35"/>
    </row>
    <row r="72" spans="1:12" ht="15" hidden="1" customHeight="1" x14ac:dyDescent="0.35">
      <c r="B72" s="17">
        <v>5312</v>
      </c>
      <c r="C72" s="1" t="s">
        <v>55</v>
      </c>
      <c r="D72" s="18">
        <v>2006</v>
      </c>
      <c r="E72" s="19"/>
      <c r="F72" s="22">
        <f t="shared" si="2"/>
        <v>0</v>
      </c>
      <c r="G72" s="41"/>
      <c r="H72" s="8"/>
      <c r="I72" s="40"/>
      <c r="J72" s="8"/>
      <c r="K72" s="40"/>
      <c r="L72" s="35"/>
    </row>
    <row r="73" spans="1:12" ht="15" hidden="1" customHeight="1" x14ac:dyDescent="0.35">
      <c r="B73" s="21">
        <v>2102</v>
      </c>
      <c r="C73" s="1" t="s">
        <v>63</v>
      </c>
      <c r="D73" s="20">
        <v>2000</v>
      </c>
      <c r="E73" s="19"/>
      <c r="F73" s="22">
        <f t="shared" si="2"/>
        <v>0</v>
      </c>
      <c r="G73" s="41"/>
      <c r="H73" s="8"/>
      <c r="I73" s="40"/>
      <c r="J73" s="8"/>
      <c r="K73" s="40"/>
      <c r="L73" s="35"/>
    </row>
    <row r="74" spans="1:12" ht="15" hidden="1" customHeight="1" x14ac:dyDescent="0.35">
      <c r="B74" s="17">
        <v>4668</v>
      </c>
      <c r="C74" s="1" t="s">
        <v>10</v>
      </c>
      <c r="D74" s="18">
        <v>2004</v>
      </c>
      <c r="E74" s="19"/>
      <c r="F74" s="22">
        <f t="shared" si="2"/>
        <v>0</v>
      </c>
      <c r="G74" s="41"/>
      <c r="H74" s="8"/>
      <c r="I74" s="40"/>
      <c r="J74" s="8"/>
      <c r="K74" s="40"/>
      <c r="L74" s="35"/>
    </row>
    <row r="75" spans="1:12" ht="15" hidden="1" customHeight="1" x14ac:dyDescent="0.35">
      <c r="B75" s="17">
        <v>4571</v>
      </c>
      <c r="C75" s="1" t="s">
        <v>110</v>
      </c>
      <c r="D75" s="18">
        <v>2003</v>
      </c>
      <c r="E75" s="19"/>
      <c r="F75" s="22">
        <f t="shared" si="2"/>
        <v>0</v>
      </c>
      <c r="G75" s="41"/>
      <c r="H75" s="8"/>
      <c r="I75" s="40"/>
      <c r="J75" s="8"/>
      <c r="K75" s="40"/>
      <c r="L75" s="35"/>
    </row>
    <row r="76" spans="1:12" ht="15" customHeight="1" x14ac:dyDescent="0.35">
      <c r="B76" s="17">
        <v>7128</v>
      </c>
      <c r="C76" s="1" t="s">
        <v>105</v>
      </c>
      <c r="D76" s="18">
        <v>2010</v>
      </c>
      <c r="E76" s="19">
        <f>F76</f>
        <v>0</v>
      </c>
      <c r="F76" s="22">
        <f>H76+J76</f>
        <v>0</v>
      </c>
      <c r="G76" s="41"/>
      <c r="H76" s="8"/>
      <c r="I76" s="40"/>
      <c r="J76" s="8"/>
      <c r="K76" s="36">
        <v>5</v>
      </c>
      <c r="L76" s="11" t="s">
        <v>12</v>
      </c>
    </row>
    <row r="77" spans="1:12" ht="15" hidden="1" customHeight="1" x14ac:dyDescent="0.35">
      <c r="B77" s="17">
        <v>7109</v>
      </c>
      <c r="C77" s="1" t="s">
        <v>82</v>
      </c>
      <c r="D77" s="18">
        <v>2009</v>
      </c>
      <c r="E77" s="19">
        <f>F77</f>
        <v>0</v>
      </c>
      <c r="F77" s="22">
        <f>H77+J77+L77</f>
        <v>0</v>
      </c>
      <c r="G77" s="41"/>
      <c r="H77" s="8"/>
      <c r="I77" s="40"/>
      <c r="J77" s="8"/>
      <c r="K77" s="40"/>
      <c r="L77" s="35"/>
    </row>
    <row r="78" spans="1:12" ht="15" hidden="1" customHeight="1" x14ac:dyDescent="0.35">
      <c r="B78" s="17">
        <v>609</v>
      </c>
      <c r="C78" s="1" t="s">
        <v>22</v>
      </c>
      <c r="D78" s="18">
        <v>1990</v>
      </c>
      <c r="E78" s="19"/>
      <c r="F78" s="22">
        <f>H78+J78+L78</f>
        <v>0</v>
      </c>
      <c r="G78" s="41"/>
      <c r="H78" s="8"/>
      <c r="I78" s="40"/>
      <c r="J78" s="8"/>
      <c r="K78" s="40"/>
      <c r="L78" s="35"/>
    </row>
    <row r="79" spans="1:12" ht="15" hidden="1" customHeight="1" x14ac:dyDescent="0.35">
      <c r="B79" s="17">
        <v>7400</v>
      </c>
      <c r="C79" s="1" t="s">
        <v>81</v>
      </c>
      <c r="D79" s="18">
        <v>2009</v>
      </c>
      <c r="E79" s="19">
        <f>F79</f>
        <v>0</v>
      </c>
      <c r="F79" s="22">
        <f>H79+J79+L79</f>
        <v>0</v>
      </c>
      <c r="G79" s="41"/>
      <c r="H79" s="8"/>
      <c r="I79" s="40"/>
      <c r="J79" s="8"/>
      <c r="K79" s="40"/>
      <c r="L79" s="35"/>
    </row>
    <row r="80" spans="1:12" ht="15" hidden="1" customHeight="1" x14ac:dyDescent="0.35">
      <c r="B80" s="17">
        <v>5947</v>
      </c>
      <c r="C80" s="1" t="s">
        <v>67</v>
      </c>
      <c r="D80" s="18">
        <v>2007</v>
      </c>
      <c r="E80" s="19"/>
      <c r="F80" s="22">
        <f>H80+J80+L80</f>
        <v>0</v>
      </c>
      <c r="G80" s="41"/>
      <c r="H80" s="8"/>
      <c r="I80" s="40"/>
      <c r="J80" s="8"/>
      <c r="K80" s="40"/>
      <c r="L80" s="35"/>
    </row>
    <row r="81" spans="1:12" ht="15" customHeight="1" x14ac:dyDescent="0.35">
      <c r="A81" s="46"/>
      <c r="B81" s="47">
        <v>7093</v>
      </c>
      <c r="C81" s="48" t="s">
        <v>106</v>
      </c>
      <c r="D81" s="49">
        <v>2009</v>
      </c>
      <c r="E81" s="50">
        <f>F81</f>
        <v>0</v>
      </c>
      <c r="F81" s="51">
        <f>H81+J81</f>
        <v>0</v>
      </c>
      <c r="G81" s="41"/>
      <c r="H81" s="8"/>
      <c r="I81" s="40"/>
      <c r="J81" s="8"/>
      <c r="K81" s="36">
        <v>5</v>
      </c>
      <c r="L81" s="11" t="s">
        <v>12</v>
      </c>
    </row>
    <row r="82" spans="1:12" ht="15" hidden="1" customHeight="1" x14ac:dyDescent="0.35">
      <c r="B82" s="17">
        <v>6784</v>
      </c>
      <c r="C82" s="1" t="s">
        <v>87</v>
      </c>
      <c r="D82" s="18">
        <v>2009</v>
      </c>
      <c r="E82" s="19">
        <f>F82</f>
        <v>0</v>
      </c>
      <c r="F82" s="22">
        <f t="shared" ref="F82:F107" si="3">H82+J82+L82</f>
        <v>0</v>
      </c>
      <c r="G82" s="41"/>
      <c r="H82" s="8"/>
      <c r="I82" s="40"/>
      <c r="J82" s="8"/>
      <c r="K82" s="40"/>
      <c r="L82" s="35"/>
    </row>
    <row r="83" spans="1:12" ht="15" hidden="1" customHeight="1" x14ac:dyDescent="0.35">
      <c r="B83" s="17">
        <v>6004</v>
      </c>
      <c r="C83" s="1" t="s">
        <v>109</v>
      </c>
      <c r="D83" s="18">
        <v>2007</v>
      </c>
      <c r="E83" s="19"/>
      <c r="F83" s="22">
        <f t="shared" si="3"/>
        <v>0</v>
      </c>
      <c r="G83" s="41"/>
      <c r="H83" s="8"/>
      <c r="I83" s="40"/>
      <c r="J83" s="8"/>
      <c r="K83" s="40"/>
      <c r="L83" s="35"/>
    </row>
    <row r="84" spans="1:12" ht="15" hidden="1" customHeight="1" x14ac:dyDescent="0.35">
      <c r="B84" s="17">
        <v>6307</v>
      </c>
      <c r="C84" s="1" t="s">
        <v>112</v>
      </c>
      <c r="D84" s="18">
        <v>2009</v>
      </c>
      <c r="E84" s="19">
        <f>F84</f>
        <v>0</v>
      </c>
      <c r="F84" s="22">
        <f t="shared" si="3"/>
        <v>0</v>
      </c>
      <c r="G84" s="41"/>
      <c r="H84" s="8"/>
      <c r="I84" s="40"/>
      <c r="J84" s="8"/>
      <c r="K84" s="40"/>
      <c r="L84" s="35"/>
    </row>
    <row r="85" spans="1:12" ht="15" hidden="1" customHeight="1" x14ac:dyDescent="0.35">
      <c r="B85" s="17">
        <v>6670</v>
      </c>
      <c r="C85" s="1" t="s">
        <v>58</v>
      </c>
      <c r="D85" s="18">
        <v>2008</v>
      </c>
      <c r="E85" s="19"/>
      <c r="F85" s="22">
        <f t="shared" si="3"/>
        <v>0</v>
      </c>
      <c r="G85" s="41"/>
      <c r="H85" s="8"/>
      <c r="I85" s="40"/>
      <c r="J85" s="8"/>
      <c r="K85" s="40"/>
      <c r="L85" s="35"/>
    </row>
    <row r="86" spans="1:12" ht="15" hidden="1" customHeight="1" x14ac:dyDescent="0.35">
      <c r="B86" s="17">
        <v>6669</v>
      </c>
      <c r="C86" s="1" t="s">
        <v>64</v>
      </c>
      <c r="D86" s="18">
        <v>2008</v>
      </c>
      <c r="E86" s="19"/>
      <c r="F86" s="22">
        <f t="shared" si="3"/>
        <v>0</v>
      </c>
      <c r="G86" s="41"/>
      <c r="H86" s="8"/>
      <c r="I86" s="41"/>
      <c r="J86" s="8"/>
      <c r="K86" s="41"/>
      <c r="L86" s="35"/>
    </row>
    <row r="87" spans="1:12" ht="15" hidden="1" customHeight="1" x14ac:dyDescent="0.35">
      <c r="B87" s="17">
        <v>5963</v>
      </c>
      <c r="C87" s="1" t="s">
        <v>52</v>
      </c>
      <c r="D87" s="18">
        <v>2006</v>
      </c>
      <c r="E87" s="19"/>
      <c r="F87" s="22">
        <f t="shared" si="3"/>
        <v>0</v>
      </c>
      <c r="G87" s="41"/>
      <c r="H87" s="8"/>
      <c r="I87" s="41"/>
      <c r="J87" s="8"/>
      <c r="K87" s="41"/>
      <c r="L87" s="35"/>
    </row>
    <row r="88" spans="1:12" ht="15" hidden="1" customHeight="1" x14ac:dyDescent="0.35">
      <c r="B88" s="17">
        <v>6088</v>
      </c>
      <c r="C88" s="1" t="s">
        <v>78</v>
      </c>
      <c r="D88" s="18">
        <v>2008</v>
      </c>
      <c r="E88" s="19"/>
      <c r="F88" s="22">
        <f t="shared" si="3"/>
        <v>0</v>
      </c>
      <c r="G88" s="41"/>
      <c r="H88" s="8"/>
      <c r="I88" s="41"/>
      <c r="J88" s="8"/>
      <c r="K88" s="41"/>
      <c r="L88" s="35"/>
    </row>
    <row r="89" spans="1:12" ht="15" hidden="1" customHeight="1" x14ac:dyDescent="0.35">
      <c r="B89" s="17">
        <v>6240</v>
      </c>
      <c r="C89" s="1" t="s">
        <v>74</v>
      </c>
      <c r="D89" s="18">
        <v>2007</v>
      </c>
      <c r="E89" s="19"/>
      <c r="F89" s="22">
        <f t="shared" si="3"/>
        <v>0</v>
      </c>
      <c r="G89" s="41"/>
      <c r="H89" s="8"/>
      <c r="I89" s="41"/>
      <c r="J89" s="8"/>
      <c r="K89" s="41"/>
      <c r="L89" s="35"/>
    </row>
    <row r="90" spans="1:12" ht="15" hidden="1" customHeight="1" x14ac:dyDescent="0.35">
      <c r="B90" s="17">
        <v>5945</v>
      </c>
      <c r="C90" s="1" t="s">
        <v>49</v>
      </c>
      <c r="D90" s="18">
        <v>2008</v>
      </c>
      <c r="E90" s="19"/>
      <c r="F90" s="22">
        <f t="shared" si="3"/>
        <v>0</v>
      </c>
      <c r="G90" s="41"/>
      <c r="H90" s="8"/>
      <c r="I90" s="41"/>
      <c r="J90" s="8"/>
      <c r="K90" s="41"/>
      <c r="L90" s="35"/>
    </row>
    <row r="91" spans="1:12" ht="15" hidden="1" customHeight="1" x14ac:dyDescent="0.35">
      <c r="B91" s="17">
        <v>6663</v>
      </c>
      <c r="C91" s="1" t="s">
        <v>79</v>
      </c>
      <c r="D91" s="18">
        <v>2009</v>
      </c>
      <c r="E91" s="19">
        <f>F91</f>
        <v>0</v>
      </c>
      <c r="F91" s="22">
        <f t="shared" si="3"/>
        <v>0</v>
      </c>
      <c r="G91" s="41"/>
      <c r="H91" s="8"/>
      <c r="I91" s="41"/>
      <c r="J91" s="8"/>
      <c r="K91" s="41"/>
      <c r="L91" s="35"/>
    </row>
    <row r="92" spans="1:12" ht="15" hidden="1" customHeight="1" x14ac:dyDescent="0.35">
      <c r="B92" s="17">
        <v>7147</v>
      </c>
      <c r="C92" s="1" t="s">
        <v>76</v>
      </c>
      <c r="D92" s="18">
        <v>2007</v>
      </c>
      <c r="E92" s="19"/>
      <c r="F92" s="22">
        <f t="shared" si="3"/>
        <v>0</v>
      </c>
      <c r="G92" s="41"/>
      <c r="H92" s="8"/>
      <c r="I92" s="41"/>
      <c r="J92" s="8"/>
      <c r="K92" s="41"/>
      <c r="L92" s="35"/>
    </row>
    <row r="93" spans="1:12" ht="15" hidden="1" customHeight="1" x14ac:dyDescent="0.35">
      <c r="B93" s="17">
        <v>6443</v>
      </c>
      <c r="C93" s="1" t="s">
        <v>65</v>
      </c>
      <c r="D93" s="18">
        <v>2008</v>
      </c>
      <c r="E93" s="19"/>
      <c r="F93" s="22">
        <f t="shared" si="3"/>
        <v>0</v>
      </c>
      <c r="G93" s="41"/>
      <c r="H93" s="8"/>
      <c r="I93" s="41"/>
      <c r="J93" s="8"/>
      <c r="K93" s="41"/>
      <c r="L93" s="35"/>
    </row>
    <row r="94" spans="1:12" ht="15" hidden="1" customHeight="1" x14ac:dyDescent="0.35">
      <c r="B94" s="17">
        <v>7376</v>
      </c>
      <c r="C94" s="1" t="s">
        <v>85</v>
      </c>
      <c r="D94" s="18">
        <v>2007</v>
      </c>
      <c r="E94" s="19"/>
      <c r="F94" s="22">
        <f t="shared" si="3"/>
        <v>0</v>
      </c>
      <c r="G94" s="41"/>
      <c r="H94" s="8"/>
      <c r="I94" s="41"/>
      <c r="J94" s="8"/>
      <c r="K94" s="41"/>
      <c r="L94" s="35"/>
    </row>
    <row r="95" spans="1:12" ht="15" hidden="1" customHeight="1" x14ac:dyDescent="0.35">
      <c r="B95" s="17">
        <v>7375</v>
      </c>
      <c r="C95" s="1" t="s">
        <v>71</v>
      </c>
      <c r="D95" s="18">
        <v>2007</v>
      </c>
      <c r="E95" s="19"/>
      <c r="F95" s="22">
        <f t="shared" si="3"/>
        <v>0</v>
      </c>
      <c r="G95" s="41"/>
      <c r="H95" s="8"/>
      <c r="I95" s="41"/>
      <c r="J95" s="8"/>
      <c r="K95" s="41"/>
      <c r="L95" s="35"/>
    </row>
    <row r="96" spans="1:12" ht="15" hidden="1" customHeight="1" x14ac:dyDescent="0.35">
      <c r="B96" s="17">
        <v>345</v>
      </c>
      <c r="C96" s="1" t="s">
        <v>32</v>
      </c>
      <c r="D96" s="20">
        <v>1998</v>
      </c>
      <c r="E96" s="19"/>
      <c r="F96" s="22">
        <f t="shared" si="3"/>
        <v>0</v>
      </c>
      <c r="G96" s="41"/>
      <c r="H96" s="8"/>
      <c r="I96" s="41"/>
      <c r="J96" s="8"/>
      <c r="K96" s="41"/>
      <c r="L96" s="35"/>
    </row>
    <row r="97" spans="1:12" ht="15" hidden="1" customHeight="1" x14ac:dyDescent="0.35">
      <c r="B97" s="21">
        <v>1458</v>
      </c>
      <c r="C97" s="1" t="s">
        <v>36</v>
      </c>
      <c r="D97" s="18">
        <v>1999</v>
      </c>
      <c r="E97" s="19"/>
      <c r="F97" s="22">
        <f t="shared" si="3"/>
        <v>0</v>
      </c>
      <c r="G97" s="41"/>
      <c r="H97" s="8"/>
      <c r="I97" s="41"/>
      <c r="J97" s="8"/>
      <c r="K97" s="41"/>
      <c r="L97" s="35"/>
    </row>
    <row r="98" spans="1:12" ht="15" hidden="1" customHeight="1" x14ac:dyDescent="0.35">
      <c r="B98" s="21">
        <v>5620</v>
      </c>
      <c r="C98" s="1" t="s">
        <v>46</v>
      </c>
      <c r="D98" s="18">
        <v>2007</v>
      </c>
      <c r="E98" s="19"/>
      <c r="F98" s="22">
        <f t="shared" si="3"/>
        <v>0</v>
      </c>
      <c r="G98" s="41"/>
      <c r="H98" s="8"/>
      <c r="I98" s="41"/>
      <c r="J98" s="8"/>
      <c r="K98" s="41"/>
      <c r="L98" s="35"/>
    </row>
    <row r="99" spans="1:12" ht="15" hidden="1" customHeight="1" x14ac:dyDescent="0.35">
      <c r="B99" s="17">
        <v>3238</v>
      </c>
      <c r="C99" s="1" t="s">
        <v>20</v>
      </c>
      <c r="D99" s="18">
        <v>1998</v>
      </c>
      <c r="E99" s="19"/>
      <c r="F99" s="22">
        <f t="shared" si="3"/>
        <v>0</v>
      </c>
      <c r="G99" s="41"/>
      <c r="H99" s="8"/>
      <c r="I99" s="41"/>
      <c r="J99" s="8"/>
      <c r="K99" s="41"/>
      <c r="L99" s="35"/>
    </row>
    <row r="100" spans="1:12" ht="15" hidden="1" customHeight="1" x14ac:dyDescent="0.35">
      <c r="B100" s="17">
        <v>6706</v>
      </c>
      <c r="C100" s="1" t="s">
        <v>111</v>
      </c>
      <c r="D100" s="18">
        <v>2008</v>
      </c>
      <c r="E100" s="19"/>
      <c r="F100" s="22">
        <f t="shared" si="3"/>
        <v>0</v>
      </c>
      <c r="G100" s="41"/>
      <c r="H100" s="8"/>
      <c r="I100" s="41"/>
      <c r="J100" s="8"/>
      <c r="K100" s="41"/>
      <c r="L100" s="35"/>
    </row>
    <row r="101" spans="1:12" ht="15" hidden="1" customHeight="1" x14ac:dyDescent="0.35">
      <c r="B101" s="21">
        <v>5981</v>
      </c>
      <c r="C101" s="1" t="s">
        <v>54</v>
      </c>
      <c r="D101" s="18">
        <v>2007</v>
      </c>
      <c r="E101" s="19"/>
      <c r="F101" s="22">
        <f t="shared" si="3"/>
        <v>0</v>
      </c>
      <c r="G101" s="41"/>
      <c r="H101" s="8"/>
      <c r="I101" s="41"/>
      <c r="J101" s="8"/>
      <c r="K101" s="41"/>
      <c r="L101" s="35"/>
    </row>
    <row r="102" spans="1:12" ht="15" hidden="1" customHeight="1" x14ac:dyDescent="0.35">
      <c r="B102" s="17">
        <v>4698</v>
      </c>
      <c r="C102" s="1" t="s">
        <v>9</v>
      </c>
      <c r="D102" s="18">
        <v>2004</v>
      </c>
      <c r="E102" s="19"/>
      <c r="F102" s="22">
        <f t="shared" si="3"/>
        <v>0</v>
      </c>
      <c r="G102" s="41"/>
      <c r="H102" s="8"/>
      <c r="I102" s="41"/>
      <c r="J102" s="8"/>
      <c r="K102" s="41"/>
      <c r="L102" s="35"/>
    </row>
    <row r="103" spans="1:12" ht="15" hidden="1" customHeight="1" x14ac:dyDescent="0.35">
      <c r="B103" s="17">
        <v>5903</v>
      </c>
      <c r="C103" s="1" t="s">
        <v>107</v>
      </c>
      <c r="D103" s="18">
        <v>2006</v>
      </c>
      <c r="E103" s="19"/>
      <c r="F103" s="22">
        <f t="shared" si="3"/>
        <v>0</v>
      </c>
      <c r="G103" s="41"/>
      <c r="H103" s="8"/>
      <c r="I103" s="41"/>
      <c r="J103" s="8"/>
      <c r="K103" s="41"/>
      <c r="L103" s="35"/>
    </row>
    <row r="104" spans="1:12" ht="15" hidden="1" customHeight="1" x14ac:dyDescent="0.35">
      <c r="B104" s="17">
        <v>4843</v>
      </c>
      <c r="C104" s="1" t="s">
        <v>108</v>
      </c>
      <c r="D104" s="18">
        <v>2006</v>
      </c>
      <c r="E104" s="19"/>
      <c r="F104" s="22">
        <f t="shared" si="3"/>
        <v>0</v>
      </c>
      <c r="G104" s="41"/>
      <c r="H104" s="8"/>
      <c r="I104" s="41"/>
      <c r="J104" s="8"/>
      <c r="K104" s="41"/>
      <c r="L104" s="35"/>
    </row>
    <row r="105" spans="1:12" ht="15" hidden="1" customHeight="1" x14ac:dyDescent="0.35">
      <c r="B105" s="17">
        <v>4525</v>
      </c>
      <c r="C105" s="1" t="s">
        <v>21</v>
      </c>
      <c r="D105" s="18">
        <v>2005</v>
      </c>
      <c r="E105" s="19"/>
      <c r="F105" s="22">
        <f t="shared" si="3"/>
        <v>0</v>
      </c>
      <c r="G105" s="41"/>
      <c r="H105" s="8"/>
      <c r="I105" s="41"/>
      <c r="J105" s="8"/>
      <c r="K105" s="41"/>
      <c r="L105" s="35"/>
    </row>
    <row r="106" spans="1:12" ht="15" hidden="1" customHeight="1" x14ac:dyDescent="0.35">
      <c r="B106" s="17">
        <v>5316</v>
      </c>
      <c r="C106" s="1" t="s">
        <v>40</v>
      </c>
      <c r="D106" s="18">
        <v>2006</v>
      </c>
      <c r="E106" s="19"/>
      <c r="F106" s="22">
        <f t="shared" si="3"/>
        <v>0</v>
      </c>
      <c r="G106" s="41"/>
      <c r="H106" s="8"/>
      <c r="I106" s="41"/>
      <c r="J106" s="8"/>
      <c r="K106" s="41"/>
      <c r="L106" s="35"/>
    </row>
    <row r="107" spans="1:12" ht="15" hidden="1" customHeight="1" x14ac:dyDescent="0.35">
      <c r="B107" s="17">
        <v>4154</v>
      </c>
      <c r="C107" s="1" t="s">
        <v>23</v>
      </c>
      <c r="D107" s="18">
        <v>2003</v>
      </c>
      <c r="E107" s="19"/>
      <c r="F107" s="22">
        <f t="shared" si="3"/>
        <v>0</v>
      </c>
      <c r="G107" s="41"/>
      <c r="H107" s="8"/>
      <c r="I107" s="41"/>
      <c r="J107" s="8"/>
      <c r="K107" s="41"/>
      <c r="L107" s="35"/>
    </row>
    <row r="108" spans="1:12" ht="15" customHeight="1" x14ac:dyDescent="0.35">
      <c r="B108" s="17">
        <v>6644</v>
      </c>
      <c r="C108" s="1" t="s">
        <v>104</v>
      </c>
      <c r="D108" s="18">
        <v>2009</v>
      </c>
      <c r="E108" s="19">
        <f>F108</f>
        <v>0</v>
      </c>
      <c r="F108" s="22">
        <f>H108+J108</f>
        <v>0</v>
      </c>
      <c r="G108" s="41"/>
      <c r="H108" s="8"/>
      <c r="I108" s="41"/>
      <c r="J108" s="8"/>
      <c r="K108" s="10">
        <v>4</v>
      </c>
      <c r="L108" s="11" t="s">
        <v>12</v>
      </c>
    </row>
    <row r="109" spans="1:12" ht="15" hidden="1" customHeight="1" x14ac:dyDescent="0.35">
      <c r="B109" s="17">
        <v>5512</v>
      </c>
      <c r="C109" s="1" t="s">
        <v>53</v>
      </c>
      <c r="D109" s="18">
        <v>2005</v>
      </c>
      <c r="E109" s="19"/>
      <c r="F109" s="22">
        <f>H109+J109+L109</f>
        <v>0</v>
      </c>
      <c r="G109" s="41"/>
      <c r="H109" s="8"/>
      <c r="I109" s="41"/>
      <c r="J109" s="8"/>
      <c r="K109" s="41"/>
      <c r="L109" s="35"/>
    </row>
    <row r="110" spans="1:12" ht="15" hidden="1" customHeight="1" x14ac:dyDescent="0.35">
      <c r="B110" s="17">
        <v>5970</v>
      </c>
      <c r="C110" s="1" t="s">
        <v>69</v>
      </c>
      <c r="D110" s="18">
        <v>2008</v>
      </c>
      <c r="E110" s="19"/>
      <c r="F110" s="22">
        <f>H110+J110+L110</f>
        <v>0</v>
      </c>
      <c r="G110" s="41"/>
      <c r="H110" s="8"/>
      <c r="I110" s="41"/>
      <c r="J110" s="8"/>
      <c r="K110" s="41"/>
      <c r="L110" s="35"/>
    </row>
    <row r="111" spans="1:12" ht="15" hidden="1" customHeight="1" x14ac:dyDescent="0.35">
      <c r="B111" s="17">
        <v>5219</v>
      </c>
      <c r="C111" s="1" t="s">
        <v>31</v>
      </c>
      <c r="D111" s="18">
        <v>2006</v>
      </c>
      <c r="E111" s="19"/>
      <c r="F111" s="22">
        <f>H111+J111+L111</f>
        <v>0</v>
      </c>
      <c r="G111" s="41"/>
      <c r="H111" s="8"/>
      <c r="I111" s="41"/>
      <c r="J111" s="8"/>
      <c r="K111" s="41"/>
      <c r="L111" s="35"/>
    </row>
    <row r="112" spans="1:12" s="1" customFormat="1" ht="15" customHeight="1" thickBot="1" x14ac:dyDescent="0.4">
      <c r="A112" s="3"/>
      <c r="B112" s="4"/>
      <c r="C112" s="5"/>
      <c r="D112" s="6"/>
      <c r="E112" s="7"/>
      <c r="F112" s="14"/>
      <c r="G112" s="13"/>
      <c r="H112" s="12"/>
      <c r="I112" s="13"/>
      <c r="J112" s="12"/>
      <c r="K112" s="13"/>
      <c r="L112" s="15"/>
    </row>
    <row r="113" spans="1:12" x14ac:dyDescent="0.35">
      <c r="B113" s="21"/>
      <c r="E113" s="30"/>
      <c r="F113" s="31"/>
      <c r="G113" s="32"/>
      <c r="H113" s="33"/>
      <c r="I113" s="32"/>
      <c r="J113" s="33"/>
      <c r="K113" s="32"/>
      <c r="L113" s="33"/>
    </row>
    <row r="114" spans="1:12" s="37" customFormat="1" x14ac:dyDescent="0.35">
      <c r="A114" s="33"/>
      <c r="B114" s="28"/>
      <c r="C114" s="34"/>
      <c r="D114" s="34"/>
      <c r="E114" s="30"/>
      <c r="F114" s="31"/>
      <c r="G114" s="32"/>
      <c r="H114" s="33"/>
      <c r="I114" s="32"/>
      <c r="J114" s="33"/>
      <c r="K114" s="32"/>
      <c r="L114" s="33"/>
    </row>
    <row r="115" spans="1:12" s="37" customFormat="1" x14ac:dyDescent="0.35">
      <c r="A115" s="33"/>
      <c r="B115" s="28"/>
      <c r="C115" s="34"/>
      <c r="D115" s="34"/>
      <c r="E115" s="30"/>
      <c r="F115" s="31"/>
      <c r="G115" s="32"/>
      <c r="H115" s="33"/>
      <c r="I115" s="32"/>
      <c r="J115" s="33"/>
      <c r="K115" s="32"/>
      <c r="L115" s="33"/>
    </row>
    <row r="116" spans="1:12" s="37" customFormat="1" x14ac:dyDescent="0.35">
      <c r="A116" s="33"/>
      <c r="B116" s="28"/>
      <c r="C116" s="34"/>
      <c r="D116" s="34"/>
      <c r="E116" s="30"/>
      <c r="F116" s="31"/>
      <c r="G116" s="32"/>
      <c r="H116" s="33"/>
      <c r="I116" s="32"/>
      <c r="J116" s="33"/>
      <c r="K116" s="32"/>
      <c r="L116" s="33"/>
    </row>
    <row r="117" spans="1:12" s="37" customFormat="1" x14ac:dyDescent="0.35">
      <c r="A117" s="33"/>
      <c r="B117" s="28"/>
      <c r="C117" s="34"/>
      <c r="D117" s="34"/>
      <c r="E117" s="30"/>
      <c r="F117" s="31"/>
      <c r="G117" s="32"/>
      <c r="H117" s="33"/>
      <c r="I117" s="32"/>
      <c r="J117" s="33"/>
      <c r="K117" s="32"/>
      <c r="L117" s="33"/>
    </row>
    <row r="118" spans="1:12" s="37" customFormat="1" x14ac:dyDescent="0.35">
      <c r="A118" s="33"/>
      <c r="B118" s="28"/>
      <c r="C118" s="34"/>
      <c r="D118" s="34"/>
      <c r="E118" s="30"/>
      <c r="F118" s="31"/>
      <c r="G118" s="32"/>
      <c r="H118" s="33"/>
      <c r="I118" s="32"/>
      <c r="J118" s="33"/>
      <c r="K118" s="32"/>
      <c r="L118" s="33"/>
    </row>
    <row r="119" spans="1:12" s="37" customFormat="1" x14ac:dyDescent="0.35">
      <c r="A119" s="33"/>
      <c r="B119" s="28"/>
      <c r="C119" s="34"/>
      <c r="D119" s="34"/>
      <c r="E119" s="30"/>
      <c r="F119" s="31"/>
      <c r="G119" s="32"/>
      <c r="H119" s="33"/>
      <c r="I119" s="32"/>
      <c r="J119" s="33"/>
      <c r="K119" s="32"/>
      <c r="L119" s="33"/>
    </row>
    <row r="120" spans="1:12" s="37" customFormat="1" x14ac:dyDescent="0.35">
      <c r="A120" s="33"/>
      <c r="B120" s="28"/>
      <c r="C120" s="34"/>
      <c r="D120" s="34"/>
      <c r="E120" s="30"/>
      <c r="F120" s="31"/>
      <c r="G120" s="32"/>
      <c r="H120" s="33"/>
      <c r="I120" s="32"/>
      <c r="J120" s="33"/>
      <c r="K120" s="32"/>
      <c r="L120" s="33"/>
    </row>
    <row r="121" spans="1:12" s="37" customFormat="1" x14ac:dyDescent="0.35">
      <c r="A121" s="33"/>
      <c r="B121" s="28"/>
      <c r="C121" s="34"/>
      <c r="D121" s="34"/>
      <c r="E121" s="30"/>
      <c r="F121" s="31"/>
      <c r="G121" s="32"/>
      <c r="H121" s="33"/>
      <c r="I121" s="32"/>
      <c r="J121" s="33"/>
      <c r="K121" s="32"/>
      <c r="L121" s="33"/>
    </row>
    <row r="122" spans="1:12" s="37" customFormat="1" x14ac:dyDescent="0.35">
      <c r="A122" s="33"/>
      <c r="B122" s="28"/>
      <c r="C122" s="34"/>
      <c r="D122" s="34"/>
      <c r="E122" s="30"/>
      <c r="F122" s="31"/>
      <c r="G122" s="32"/>
      <c r="H122" s="33"/>
      <c r="I122" s="32"/>
      <c r="J122" s="33"/>
      <c r="K122" s="32"/>
      <c r="L122" s="33"/>
    </row>
    <row r="123" spans="1:12" s="37" customFormat="1" x14ac:dyDescent="0.35">
      <c r="A123" s="33"/>
      <c r="B123" s="28"/>
      <c r="C123" s="34"/>
      <c r="D123" s="34"/>
      <c r="E123" s="30"/>
      <c r="F123" s="31"/>
      <c r="G123" s="32"/>
      <c r="H123" s="33"/>
      <c r="I123" s="32"/>
      <c r="J123" s="33"/>
      <c r="K123" s="32"/>
      <c r="L123" s="33"/>
    </row>
    <row r="124" spans="1:12" s="37" customFormat="1" x14ac:dyDescent="0.35">
      <c r="A124" s="33"/>
      <c r="B124" s="28"/>
      <c r="C124" s="34"/>
      <c r="D124" s="34"/>
      <c r="E124" s="30"/>
      <c r="F124" s="31"/>
      <c r="G124" s="32"/>
      <c r="H124" s="33"/>
      <c r="I124" s="32"/>
      <c r="J124" s="33"/>
      <c r="K124" s="32"/>
      <c r="L124" s="33"/>
    </row>
    <row r="125" spans="1:12" s="37" customFormat="1" x14ac:dyDescent="0.35">
      <c r="A125" s="33"/>
      <c r="B125" s="28"/>
      <c r="C125" s="34"/>
      <c r="D125" s="34"/>
      <c r="E125" s="30"/>
      <c r="F125" s="31"/>
      <c r="G125" s="32"/>
      <c r="H125" s="33"/>
      <c r="I125" s="32"/>
      <c r="J125" s="33"/>
      <c r="K125" s="32"/>
      <c r="L125" s="33"/>
    </row>
    <row r="126" spans="1:12" s="37" customFormat="1" x14ac:dyDescent="0.35">
      <c r="A126" s="33"/>
      <c r="B126" s="28"/>
      <c r="C126" s="34"/>
      <c r="D126" s="34"/>
      <c r="E126" s="30"/>
      <c r="F126" s="31"/>
      <c r="G126" s="32"/>
      <c r="H126" s="33"/>
      <c r="I126" s="32"/>
      <c r="J126" s="33"/>
      <c r="K126" s="32"/>
      <c r="L126" s="33"/>
    </row>
    <row r="127" spans="1:12" s="37" customFormat="1" x14ac:dyDescent="0.35">
      <c r="A127" s="33"/>
      <c r="B127" s="28"/>
      <c r="C127" s="34"/>
      <c r="D127" s="34"/>
      <c r="E127" s="30"/>
      <c r="F127" s="31"/>
      <c r="G127" s="32"/>
      <c r="H127" s="33"/>
      <c r="I127" s="32"/>
      <c r="J127" s="33"/>
      <c r="K127" s="32"/>
      <c r="L127" s="33"/>
    </row>
    <row r="128" spans="1:12" s="37" customFormat="1" x14ac:dyDescent="0.35">
      <c r="A128" s="33"/>
      <c r="B128" s="28"/>
      <c r="C128" s="34"/>
      <c r="D128" s="34"/>
      <c r="E128" s="30"/>
      <c r="F128" s="31"/>
      <c r="G128" s="32"/>
      <c r="H128" s="33"/>
      <c r="I128" s="32"/>
      <c r="J128" s="33"/>
      <c r="K128" s="32"/>
      <c r="L128" s="33"/>
    </row>
    <row r="129" spans="1:12" s="37" customFormat="1" x14ac:dyDescent="0.35">
      <c r="A129" s="33"/>
      <c r="B129" s="28"/>
      <c r="C129" s="34"/>
      <c r="D129" s="34"/>
      <c r="E129" s="30"/>
      <c r="F129" s="31"/>
      <c r="G129" s="32"/>
      <c r="H129" s="33"/>
      <c r="I129" s="32"/>
      <c r="J129" s="33"/>
      <c r="K129" s="32"/>
      <c r="L129" s="33"/>
    </row>
    <row r="130" spans="1:12" s="37" customFormat="1" x14ac:dyDescent="0.35">
      <c r="A130" s="33"/>
      <c r="B130" s="28"/>
      <c r="C130" s="34"/>
      <c r="D130" s="34"/>
      <c r="E130" s="30"/>
      <c r="F130" s="31"/>
      <c r="G130" s="32"/>
      <c r="H130" s="33"/>
      <c r="I130" s="32"/>
      <c r="J130" s="33"/>
      <c r="K130" s="32"/>
      <c r="L130" s="33"/>
    </row>
    <row r="131" spans="1:12" s="37" customFormat="1" x14ac:dyDescent="0.35">
      <c r="A131" s="33"/>
      <c r="B131" s="28"/>
      <c r="C131" s="34"/>
      <c r="D131" s="34"/>
      <c r="E131" s="30"/>
      <c r="F131" s="31"/>
      <c r="G131" s="32"/>
      <c r="H131" s="33"/>
      <c r="I131" s="32"/>
      <c r="J131" s="33"/>
      <c r="K131" s="32"/>
      <c r="L131" s="33"/>
    </row>
    <row r="132" spans="1:12" s="37" customFormat="1" x14ac:dyDescent="0.35">
      <c r="A132" s="33"/>
      <c r="B132" s="28"/>
      <c r="C132" s="34"/>
      <c r="D132" s="34"/>
      <c r="E132" s="30"/>
      <c r="F132" s="31"/>
      <c r="G132" s="32"/>
      <c r="H132" s="33"/>
      <c r="I132" s="32"/>
      <c r="J132" s="33"/>
      <c r="K132" s="32"/>
      <c r="L132" s="33"/>
    </row>
    <row r="133" spans="1:12" s="37" customFormat="1" x14ac:dyDescent="0.35">
      <c r="A133" s="33"/>
      <c r="B133" s="28"/>
      <c r="C133" s="34"/>
      <c r="D133" s="34"/>
      <c r="E133" s="30"/>
      <c r="F133" s="31"/>
      <c r="G133" s="32"/>
      <c r="H133" s="33"/>
      <c r="I133" s="32"/>
      <c r="J133" s="33"/>
      <c r="K133" s="32"/>
      <c r="L133" s="33"/>
    </row>
    <row r="134" spans="1:12" s="37" customFormat="1" x14ac:dyDescent="0.35">
      <c r="A134" s="33"/>
      <c r="B134" s="28"/>
      <c r="C134" s="34"/>
      <c r="D134" s="34"/>
      <c r="E134" s="30"/>
      <c r="F134" s="31"/>
      <c r="G134" s="32"/>
      <c r="H134" s="33"/>
      <c r="I134" s="32"/>
      <c r="J134" s="33"/>
      <c r="K134" s="32"/>
      <c r="L134" s="33"/>
    </row>
    <row r="135" spans="1:12" s="37" customFormat="1" x14ac:dyDescent="0.35">
      <c r="A135" s="33"/>
      <c r="B135" s="28"/>
      <c r="C135" s="34"/>
      <c r="D135" s="34"/>
      <c r="E135" s="30"/>
      <c r="F135" s="31"/>
      <c r="G135" s="32"/>
      <c r="H135" s="33"/>
      <c r="I135" s="32"/>
      <c r="J135" s="33"/>
      <c r="K135" s="32"/>
      <c r="L135" s="33"/>
    </row>
    <row r="136" spans="1:12" s="37" customFormat="1" x14ac:dyDescent="0.35">
      <c r="A136" s="33"/>
      <c r="B136" s="28"/>
      <c r="C136" s="34"/>
      <c r="D136" s="34"/>
      <c r="E136" s="30"/>
      <c r="F136" s="31"/>
      <c r="G136" s="32"/>
      <c r="H136" s="33"/>
      <c r="I136" s="32"/>
      <c r="J136" s="33"/>
      <c r="K136" s="32"/>
      <c r="L136" s="33"/>
    </row>
    <row r="137" spans="1:12" s="37" customFormat="1" x14ac:dyDescent="0.35">
      <c r="A137" s="33"/>
      <c r="B137" s="28"/>
      <c r="C137" s="34"/>
      <c r="D137" s="34"/>
      <c r="E137" s="30"/>
      <c r="F137" s="31"/>
      <c r="G137" s="32"/>
      <c r="H137" s="33"/>
      <c r="I137" s="32"/>
      <c r="J137" s="33"/>
      <c r="K137" s="32"/>
      <c r="L137" s="33"/>
    </row>
    <row r="138" spans="1:12" s="37" customFormat="1" x14ac:dyDescent="0.35">
      <c r="A138" s="33"/>
      <c r="B138" s="28"/>
      <c r="C138" s="34"/>
      <c r="D138" s="34"/>
      <c r="E138" s="30"/>
      <c r="F138" s="31"/>
      <c r="G138" s="32"/>
      <c r="H138" s="33"/>
      <c r="I138" s="32"/>
      <c r="J138" s="33"/>
      <c r="K138" s="32"/>
      <c r="L138" s="33"/>
    </row>
    <row r="139" spans="1:12" s="37" customFormat="1" x14ac:dyDescent="0.35">
      <c r="A139" s="33"/>
      <c r="B139" s="28"/>
      <c r="C139" s="34"/>
      <c r="D139" s="34"/>
      <c r="E139" s="30"/>
      <c r="F139" s="31"/>
      <c r="G139" s="32"/>
      <c r="H139" s="33"/>
      <c r="I139" s="32"/>
      <c r="J139" s="33"/>
      <c r="K139" s="32"/>
      <c r="L139" s="33"/>
    </row>
    <row r="140" spans="1:12" s="37" customFormat="1" x14ac:dyDescent="0.35">
      <c r="A140" s="33"/>
      <c r="B140" s="28"/>
      <c r="C140" s="34"/>
      <c r="D140" s="34"/>
      <c r="E140" s="30"/>
      <c r="F140" s="31"/>
      <c r="G140" s="32"/>
      <c r="H140" s="33"/>
      <c r="I140" s="32"/>
      <c r="J140" s="33"/>
      <c r="K140" s="32"/>
      <c r="L140" s="33"/>
    </row>
    <row r="141" spans="1:12" s="37" customFormat="1" x14ac:dyDescent="0.35">
      <c r="A141" s="33"/>
      <c r="B141" s="28"/>
      <c r="C141" s="34"/>
      <c r="D141" s="34"/>
      <c r="E141" s="30"/>
      <c r="F141" s="31"/>
      <c r="G141" s="32"/>
      <c r="H141" s="33"/>
      <c r="I141" s="32"/>
      <c r="J141" s="33"/>
      <c r="K141" s="32"/>
      <c r="L141" s="33"/>
    </row>
    <row r="142" spans="1:12" s="37" customFormat="1" x14ac:dyDescent="0.35">
      <c r="A142" s="33"/>
      <c r="B142" s="28"/>
      <c r="C142" s="34"/>
      <c r="D142" s="34"/>
      <c r="E142" s="30"/>
      <c r="F142" s="31"/>
      <c r="G142" s="32"/>
      <c r="H142" s="33"/>
      <c r="I142" s="32"/>
      <c r="J142" s="33"/>
      <c r="K142" s="32"/>
      <c r="L142" s="33"/>
    </row>
    <row r="143" spans="1:12" s="37" customFormat="1" x14ac:dyDescent="0.35">
      <c r="A143" s="33"/>
      <c r="B143" s="28"/>
      <c r="C143" s="34"/>
      <c r="D143" s="34"/>
      <c r="E143" s="30"/>
      <c r="F143" s="31"/>
      <c r="G143" s="32"/>
      <c r="H143" s="33"/>
      <c r="I143" s="32"/>
      <c r="J143" s="33"/>
      <c r="K143" s="32"/>
      <c r="L143" s="33"/>
    </row>
    <row r="144" spans="1:12" s="37" customFormat="1" x14ac:dyDescent="0.35">
      <c r="A144" s="33"/>
      <c r="B144" s="28"/>
      <c r="C144" s="34"/>
      <c r="D144" s="34"/>
      <c r="E144" s="30"/>
      <c r="F144" s="31"/>
      <c r="G144" s="32"/>
      <c r="H144" s="33"/>
      <c r="I144" s="32"/>
      <c r="J144" s="33"/>
      <c r="K144" s="32"/>
      <c r="L144" s="33"/>
    </row>
    <row r="145" spans="1:12" s="37" customFormat="1" x14ac:dyDescent="0.35">
      <c r="A145" s="33"/>
      <c r="B145" s="28"/>
      <c r="C145" s="34"/>
      <c r="D145" s="34"/>
      <c r="E145" s="30"/>
      <c r="F145" s="31"/>
      <c r="G145" s="32"/>
      <c r="H145" s="33"/>
      <c r="I145" s="32"/>
      <c r="J145" s="33"/>
      <c r="K145" s="32"/>
      <c r="L145" s="33"/>
    </row>
    <row r="146" spans="1:12" s="37" customFormat="1" x14ac:dyDescent="0.35">
      <c r="A146" s="33"/>
      <c r="B146" s="28"/>
      <c r="C146" s="34"/>
      <c r="D146" s="34"/>
      <c r="E146" s="30"/>
      <c r="F146" s="31"/>
      <c r="G146" s="32"/>
      <c r="H146" s="33"/>
      <c r="I146" s="32"/>
      <c r="J146" s="33"/>
      <c r="K146" s="32"/>
      <c r="L146" s="33"/>
    </row>
    <row r="147" spans="1:12" s="37" customFormat="1" x14ac:dyDescent="0.35">
      <c r="A147" s="33"/>
      <c r="B147" s="28"/>
      <c r="C147" s="34"/>
      <c r="D147" s="34"/>
      <c r="E147" s="30"/>
      <c r="F147" s="31"/>
      <c r="G147" s="32"/>
      <c r="H147" s="33"/>
      <c r="I147" s="32"/>
      <c r="J147" s="33"/>
      <c r="K147" s="32"/>
      <c r="L147" s="33"/>
    </row>
    <row r="148" spans="1:12" s="37" customFormat="1" x14ac:dyDescent="0.35">
      <c r="A148" s="33"/>
      <c r="B148" s="28"/>
      <c r="C148" s="34"/>
      <c r="D148" s="34"/>
      <c r="E148" s="30"/>
      <c r="F148" s="31"/>
      <c r="G148" s="32"/>
      <c r="H148" s="33"/>
      <c r="I148" s="32"/>
      <c r="J148" s="33"/>
      <c r="K148" s="32"/>
      <c r="L148" s="33"/>
    </row>
    <row r="149" spans="1:12" s="37" customFormat="1" x14ac:dyDescent="0.35">
      <c r="A149" s="33"/>
      <c r="B149" s="28"/>
      <c r="C149" s="34"/>
      <c r="D149" s="34"/>
      <c r="E149" s="30"/>
      <c r="F149" s="31"/>
      <c r="G149" s="32"/>
      <c r="H149" s="33"/>
      <c r="I149" s="32"/>
      <c r="J149" s="33"/>
      <c r="K149" s="32"/>
      <c r="L149" s="33"/>
    </row>
    <row r="150" spans="1:12" s="37" customFormat="1" x14ac:dyDescent="0.35">
      <c r="A150" s="33"/>
      <c r="B150" s="28"/>
      <c r="C150" s="34"/>
      <c r="D150" s="34"/>
      <c r="E150" s="30"/>
      <c r="F150" s="31"/>
      <c r="G150" s="32"/>
      <c r="H150" s="33"/>
      <c r="I150" s="32"/>
      <c r="J150" s="33"/>
      <c r="K150" s="32"/>
      <c r="L150" s="33"/>
    </row>
    <row r="151" spans="1:12" s="37" customFormat="1" x14ac:dyDescent="0.35">
      <c r="A151" s="33"/>
      <c r="B151" s="28"/>
      <c r="C151" s="34"/>
      <c r="D151" s="34"/>
      <c r="E151" s="30"/>
      <c r="F151" s="31"/>
      <c r="G151" s="32"/>
      <c r="H151" s="33"/>
      <c r="I151" s="32"/>
      <c r="J151" s="33"/>
      <c r="K151" s="32"/>
      <c r="L151" s="33"/>
    </row>
    <row r="152" spans="1:12" s="37" customFormat="1" x14ac:dyDescent="0.35">
      <c r="A152" s="33"/>
      <c r="B152" s="28"/>
      <c r="C152" s="34"/>
      <c r="D152" s="34"/>
      <c r="E152" s="30"/>
      <c r="F152" s="31"/>
      <c r="G152" s="32"/>
      <c r="H152" s="33"/>
      <c r="I152" s="32"/>
      <c r="J152" s="33"/>
      <c r="K152" s="32"/>
      <c r="L152" s="33"/>
    </row>
    <row r="153" spans="1:12" s="37" customFormat="1" x14ac:dyDescent="0.35">
      <c r="A153" s="33"/>
      <c r="B153" s="28"/>
      <c r="C153" s="34"/>
      <c r="D153" s="34"/>
      <c r="E153" s="30"/>
      <c r="F153" s="31"/>
      <c r="G153" s="32"/>
      <c r="H153" s="33"/>
      <c r="I153" s="32"/>
      <c r="J153" s="33"/>
      <c r="K153" s="32"/>
      <c r="L153" s="33"/>
    </row>
    <row r="154" spans="1:12" s="37" customFormat="1" x14ac:dyDescent="0.35">
      <c r="A154" s="33"/>
      <c r="B154" s="28"/>
      <c r="C154" s="34"/>
      <c r="D154" s="34"/>
      <c r="E154" s="30"/>
      <c r="F154" s="31"/>
      <c r="G154" s="32"/>
      <c r="H154" s="33"/>
      <c r="I154" s="32"/>
      <c r="J154" s="33"/>
      <c r="K154" s="32"/>
      <c r="L154" s="33"/>
    </row>
    <row r="155" spans="1:12" s="37" customFormat="1" x14ac:dyDescent="0.35">
      <c r="A155" s="33"/>
      <c r="B155" s="28"/>
      <c r="C155" s="34"/>
      <c r="D155" s="34"/>
      <c r="E155" s="30"/>
      <c r="F155" s="31"/>
      <c r="G155" s="32"/>
      <c r="H155" s="33"/>
      <c r="I155" s="32"/>
      <c r="J155" s="33"/>
      <c r="K155" s="32"/>
      <c r="L155" s="33"/>
    </row>
    <row r="156" spans="1:12" s="37" customFormat="1" x14ac:dyDescent="0.35">
      <c r="A156" s="33"/>
      <c r="B156" s="28"/>
      <c r="C156" s="34"/>
      <c r="D156" s="34"/>
      <c r="E156" s="30"/>
      <c r="F156" s="31"/>
      <c r="G156" s="32"/>
      <c r="H156" s="33"/>
      <c r="I156" s="32"/>
      <c r="J156" s="33"/>
      <c r="K156" s="32"/>
      <c r="L156" s="33"/>
    </row>
    <row r="157" spans="1:12" s="37" customFormat="1" x14ac:dyDescent="0.35">
      <c r="A157" s="33"/>
      <c r="B157" s="28"/>
      <c r="C157" s="34"/>
      <c r="D157" s="34"/>
      <c r="E157" s="30"/>
      <c r="F157" s="31"/>
      <c r="G157" s="32"/>
      <c r="H157" s="33"/>
      <c r="I157" s="32"/>
      <c r="J157" s="33"/>
      <c r="K157" s="32"/>
      <c r="L157" s="33"/>
    </row>
    <row r="158" spans="1:12" s="37" customFormat="1" x14ac:dyDescent="0.35">
      <c r="A158" s="33"/>
      <c r="B158" s="28"/>
      <c r="C158" s="34"/>
      <c r="D158" s="34"/>
      <c r="E158" s="30"/>
      <c r="F158" s="31"/>
      <c r="G158" s="32"/>
      <c r="H158" s="33"/>
      <c r="I158" s="32"/>
      <c r="J158" s="33"/>
      <c r="K158" s="32"/>
      <c r="L158" s="33"/>
    </row>
    <row r="159" spans="1:12" s="37" customFormat="1" x14ac:dyDescent="0.35">
      <c r="A159" s="33"/>
      <c r="B159" s="28"/>
      <c r="C159" s="34"/>
      <c r="D159" s="34"/>
      <c r="E159" s="30"/>
      <c r="F159" s="31"/>
      <c r="G159" s="32"/>
      <c r="H159" s="33"/>
      <c r="I159" s="32"/>
      <c r="J159" s="33"/>
      <c r="K159" s="32"/>
      <c r="L159" s="33"/>
    </row>
    <row r="160" spans="1:12" s="37" customFormat="1" x14ac:dyDescent="0.35">
      <c r="A160" s="33"/>
      <c r="B160" s="28"/>
      <c r="C160" s="34"/>
      <c r="D160" s="34"/>
      <c r="E160" s="30"/>
      <c r="F160" s="31"/>
      <c r="G160" s="32"/>
      <c r="H160" s="33"/>
      <c r="I160" s="32"/>
      <c r="J160" s="33"/>
      <c r="K160" s="32"/>
      <c r="L160" s="33"/>
    </row>
    <row r="161" spans="1:12" s="37" customFormat="1" x14ac:dyDescent="0.35">
      <c r="A161" s="33"/>
      <c r="B161" s="28"/>
      <c r="C161" s="34"/>
      <c r="D161" s="34"/>
      <c r="E161" s="30"/>
      <c r="F161" s="31"/>
      <c r="G161" s="32"/>
      <c r="H161" s="33"/>
      <c r="I161" s="32"/>
      <c r="J161" s="33"/>
      <c r="K161" s="32"/>
      <c r="L161" s="33"/>
    </row>
    <row r="162" spans="1:12" s="37" customFormat="1" x14ac:dyDescent="0.35">
      <c r="A162" s="33"/>
      <c r="B162" s="28"/>
      <c r="C162" s="34"/>
      <c r="D162" s="34"/>
      <c r="E162" s="30"/>
      <c r="F162" s="31"/>
      <c r="G162" s="32"/>
      <c r="H162" s="33"/>
      <c r="I162" s="32"/>
      <c r="J162" s="33"/>
      <c r="K162" s="32"/>
      <c r="L162" s="33"/>
    </row>
    <row r="163" spans="1:12" s="37" customFormat="1" x14ac:dyDescent="0.35">
      <c r="A163" s="33"/>
      <c r="B163" s="28"/>
      <c r="C163" s="34"/>
      <c r="D163" s="34"/>
      <c r="E163" s="30"/>
      <c r="F163" s="31"/>
      <c r="G163" s="32"/>
      <c r="H163" s="33"/>
      <c r="I163" s="32"/>
      <c r="J163" s="33"/>
      <c r="K163" s="32"/>
      <c r="L163" s="33"/>
    </row>
    <row r="164" spans="1:12" s="37" customFormat="1" x14ac:dyDescent="0.35">
      <c r="A164" s="33"/>
      <c r="B164" s="28"/>
      <c r="C164" s="34"/>
      <c r="D164" s="34"/>
      <c r="E164" s="30"/>
      <c r="F164" s="31"/>
      <c r="G164" s="32"/>
      <c r="H164" s="33"/>
      <c r="I164" s="32"/>
      <c r="J164" s="33"/>
      <c r="K164" s="32"/>
      <c r="L164" s="33"/>
    </row>
    <row r="165" spans="1:12" s="37" customFormat="1" x14ac:dyDescent="0.35">
      <c r="A165" s="33"/>
      <c r="B165" s="28"/>
      <c r="C165" s="34"/>
      <c r="D165" s="34"/>
      <c r="E165" s="30"/>
      <c r="F165" s="31"/>
      <c r="G165" s="32"/>
      <c r="H165" s="33"/>
      <c r="I165" s="32"/>
      <c r="J165" s="33"/>
      <c r="K165" s="32"/>
      <c r="L165" s="33"/>
    </row>
    <row r="166" spans="1:12" s="37" customFormat="1" x14ac:dyDescent="0.35">
      <c r="A166" s="33"/>
      <c r="B166" s="28"/>
      <c r="C166" s="34"/>
      <c r="D166" s="34"/>
      <c r="E166" s="30"/>
      <c r="F166" s="31"/>
      <c r="G166" s="32"/>
      <c r="H166" s="33"/>
      <c r="I166" s="32"/>
      <c r="J166" s="33"/>
      <c r="K166" s="32"/>
      <c r="L166" s="33"/>
    </row>
    <row r="167" spans="1:12" s="37" customFormat="1" x14ac:dyDescent="0.35">
      <c r="A167" s="33"/>
      <c r="B167" s="28"/>
      <c r="C167" s="34"/>
      <c r="D167" s="34"/>
      <c r="E167" s="30"/>
      <c r="F167" s="31"/>
      <c r="G167" s="32"/>
      <c r="H167" s="33"/>
      <c r="I167" s="32"/>
      <c r="J167" s="33"/>
      <c r="K167" s="32"/>
      <c r="L167" s="33"/>
    </row>
    <row r="168" spans="1:12" s="37" customFormat="1" x14ac:dyDescent="0.35">
      <c r="A168" s="33"/>
      <c r="B168" s="28"/>
      <c r="C168" s="34"/>
      <c r="D168" s="34"/>
      <c r="E168" s="30"/>
      <c r="F168" s="31"/>
      <c r="G168" s="32"/>
      <c r="H168" s="33"/>
      <c r="I168" s="32"/>
      <c r="J168" s="33"/>
      <c r="K168" s="32"/>
      <c r="L168" s="33"/>
    </row>
    <row r="169" spans="1:12" s="37" customFormat="1" x14ac:dyDescent="0.35">
      <c r="A169" s="33"/>
      <c r="B169" s="28"/>
      <c r="C169" s="34"/>
      <c r="D169" s="34"/>
      <c r="E169" s="30"/>
      <c r="F169" s="31"/>
      <c r="G169" s="32"/>
      <c r="H169" s="33"/>
      <c r="I169" s="32"/>
      <c r="J169" s="33"/>
      <c r="K169" s="32"/>
      <c r="L169" s="33"/>
    </row>
    <row r="170" spans="1:12" x14ac:dyDescent="0.35">
      <c r="F170" s="31"/>
      <c r="G170" s="32"/>
      <c r="H170" s="33"/>
      <c r="I170" s="32"/>
      <c r="J170" s="33"/>
      <c r="K170" s="32"/>
      <c r="L170" s="33"/>
    </row>
    <row r="171" spans="1:12" x14ac:dyDescent="0.35">
      <c r="F171" s="31"/>
      <c r="G171" s="32"/>
      <c r="H171" s="33"/>
      <c r="I171" s="32"/>
      <c r="J171" s="33"/>
      <c r="K171" s="32"/>
      <c r="L171" s="33"/>
    </row>
    <row r="172" spans="1:12" x14ac:dyDescent="0.35">
      <c r="F172" s="31"/>
      <c r="G172" s="32"/>
      <c r="H172" s="33"/>
      <c r="I172" s="32"/>
      <c r="J172" s="33"/>
      <c r="K172" s="32"/>
      <c r="L172" s="33"/>
    </row>
    <row r="173" spans="1:12" x14ac:dyDescent="0.35">
      <c r="F173" s="31"/>
      <c r="G173" s="32"/>
      <c r="H173" s="33"/>
      <c r="I173" s="32"/>
      <c r="J173" s="33"/>
      <c r="K173" s="32"/>
      <c r="L173" s="33"/>
    </row>
    <row r="174" spans="1:12" x14ac:dyDescent="0.35">
      <c r="F174" s="31"/>
      <c r="G174" s="32"/>
      <c r="H174" s="33"/>
      <c r="I174" s="32"/>
      <c r="J174" s="33"/>
      <c r="K174" s="32"/>
      <c r="L174" s="33"/>
    </row>
    <row r="175" spans="1:12" x14ac:dyDescent="0.35">
      <c r="F175" s="31"/>
      <c r="G175" s="32"/>
      <c r="H175" s="33"/>
      <c r="I175" s="32"/>
      <c r="J175" s="33"/>
      <c r="K175" s="32"/>
      <c r="L175" s="33"/>
    </row>
    <row r="176" spans="1:12" x14ac:dyDescent="0.35">
      <c r="F176" s="31"/>
      <c r="G176" s="32"/>
      <c r="H176" s="33"/>
      <c r="I176" s="32"/>
      <c r="J176" s="33"/>
      <c r="K176" s="32"/>
      <c r="L176" s="33"/>
    </row>
    <row r="177" spans="6:12" x14ac:dyDescent="0.35">
      <c r="F177" s="31"/>
      <c r="G177" s="32"/>
      <c r="H177" s="33"/>
      <c r="I177" s="32"/>
      <c r="J177" s="33"/>
      <c r="K177" s="32"/>
      <c r="L177" s="33"/>
    </row>
    <row r="178" spans="6:12" x14ac:dyDescent="0.35">
      <c r="F178" s="31"/>
      <c r="G178" s="32"/>
      <c r="H178" s="33"/>
      <c r="I178" s="32"/>
      <c r="J178" s="33"/>
      <c r="K178" s="32"/>
      <c r="L178" s="33"/>
    </row>
    <row r="179" spans="6:12" x14ac:dyDescent="0.35">
      <c r="F179" s="31"/>
      <c r="G179" s="32"/>
      <c r="H179" s="33"/>
      <c r="I179" s="32"/>
      <c r="J179" s="33"/>
      <c r="K179" s="32"/>
      <c r="L179" s="33"/>
    </row>
    <row r="180" spans="6:12" x14ac:dyDescent="0.35">
      <c r="F180" s="31"/>
      <c r="G180" s="32"/>
      <c r="H180" s="33"/>
      <c r="I180" s="32"/>
      <c r="J180" s="33"/>
      <c r="K180" s="32"/>
      <c r="L180" s="33"/>
    </row>
    <row r="181" spans="6:12" x14ac:dyDescent="0.35">
      <c r="F181" s="31"/>
      <c r="G181" s="32"/>
      <c r="H181" s="33"/>
      <c r="I181" s="32"/>
      <c r="J181" s="33"/>
      <c r="K181" s="32"/>
      <c r="L181" s="33"/>
    </row>
    <row r="182" spans="6:12" x14ac:dyDescent="0.35">
      <c r="F182" s="31"/>
      <c r="G182" s="32"/>
      <c r="H182" s="33"/>
      <c r="I182" s="32"/>
      <c r="J182" s="33"/>
      <c r="K182" s="32"/>
      <c r="L182" s="33"/>
    </row>
    <row r="183" spans="6:12" x14ac:dyDescent="0.35">
      <c r="F183" s="31"/>
      <c r="G183" s="32"/>
      <c r="H183" s="33"/>
      <c r="I183" s="32"/>
      <c r="J183" s="33"/>
      <c r="K183" s="32"/>
      <c r="L183" s="33"/>
    </row>
    <row r="184" spans="6:12" x14ac:dyDescent="0.35">
      <c r="F184" s="31"/>
      <c r="G184" s="32"/>
      <c r="H184" s="33"/>
      <c r="I184" s="32"/>
      <c r="J184" s="33"/>
      <c r="K184" s="32"/>
      <c r="L184" s="33"/>
    </row>
    <row r="185" spans="6:12" x14ac:dyDescent="0.35">
      <c r="F185" s="31"/>
      <c r="G185" s="32"/>
      <c r="H185" s="33"/>
      <c r="I185" s="32"/>
      <c r="J185" s="33"/>
      <c r="K185" s="32"/>
      <c r="L185" s="33"/>
    </row>
    <row r="186" spans="6:12" x14ac:dyDescent="0.35">
      <c r="F186" s="31"/>
      <c r="G186" s="32"/>
      <c r="H186" s="33"/>
      <c r="I186" s="32"/>
      <c r="J186" s="33"/>
      <c r="K186" s="32"/>
      <c r="L186" s="33"/>
    </row>
    <row r="187" spans="6:12" x14ac:dyDescent="0.35">
      <c r="F187" s="31"/>
      <c r="G187" s="32"/>
      <c r="H187" s="33"/>
      <c r="I187" s="32"/>
      <c r="J187" s="33"/>
      <c r="K187" s="32"/>
      <c r="L187" s="33"/>
    </row>
    <row r="188" spans="6:12" x14ac:dyDescent="0.35">
      <c r="F188" s="31"/>
      <c r="G188" s="32"/>
      <c r="H188" s="33"/>
      <c r="I188" s="32"/>
      <c r="J188" s="33"/>
      <c r="K188" s="32"/>
      <c r="L188" s="33"/>
    </row>
    <row r="189" spans="6:12" x14ac:dyDescent="0.35">
      <c r="F189" s="31"/>
      <c r="G189" s="32"/>
      <c r="H189" s="33"/>
      <c r="I189" s="32"/>
      <c r="J189" s="33"/>
      <c r="K189" s="32"/>
      <c r="L189" s="33"/>
    </row>
    <row r="190" spans="6:12" x14ac:dyDescent="0.35">
      <c r="F190" s="31"/>
      <c r="G190" s="32"/>
      <c r="H190" s="33"/>
      <c r="I190" s="32"/>
      <c r="J190" s="33"/>
      <c r="K190" s="32"/>
      <c r="L190" s="33"/>
    </row>
    <row r="191" spans="6:12" x14ac:dyDescent="0.35">
      <c r="F191" s="31"/>
      <c r="G191" s="32"/>
      <c r="H191" s="33"/>
      <c r="I191" s="32"/>
      <c r="J191" s="33"/>
      <c r="K191" s="32"/>
      <c r="L191" s="33"/>
    </row>
    <row r="192" spans="6:12" x14ac:dyDescent="0.35">
      <c r="F192" s="31"/>
      <c r="G192" s="32"/>
      <c r="H192" s="33"/>
      <c r="I192" s="32"/>
      <c r="J192" s="33"/>
      <c r="K192" s="32"/>
      <c r="L192" s="33"/>
    </row>
    <row r="193" spans="6:12" x14ac:dyDescent="0.35">
      <c r="F193" s="31"/>
      <c r="G193" s="32"/>
      <c r="H193" s="33"/>
      <c r="I193" s="32"/>
      <c r="J193" s="33"/>
      <c r="K193" s="32"/>
      <c r="L193" s="33"/>
    </row>
    <row r="194" spans="6:12" x14ac:dyDescent="0.35">
      <c r="F194" s="31"/>
      <c r="G194" s="32"/>
      <c r="H194" s="33"/>
      <c r="I194" s="32"/>
      <c r="J194" s="33"/>
      <c r="K194" s="32"/>
      <c r="L194" s="33"/>
    </row>
    <row r="195" spans="6:12" x14ac:dyDescent="0.35">
      <c r="F195" s="31"/>
      <c r="G195" s="32"/>
      <c r="H195" s="33"/>
      <c r="I195" s="32"/>
      <c r="J195" s="33"/>
      <c r="K195" s="32"/>
      <c r="L195" s="33"/>
    </row>
    <row r="196" spans="6:12" x14ac:dyDescent="0.35">
      <c r="F196" s="31"/>
      <c r="G196" s="32"/>
      <c r="H196" s="33"/>
      <c r="I196" s="32"/>
      <c r="J196" s="33"/>
      <c r="K196" s="32"/>
      <c r="L196" s="33"/>
    </row>
    <row r="197" spans="6:12" x14ac:dyDescent="0.35">
      <c r="F197" s="31"/>
      <c r="G197" s="32"/>
      <c r="H197" s="33"/>
      <c r="I197" s="32"/>
      <c r="J197" s="33"/>
      <c r="K197" s="32"/>
      <c r="L197" s="33"/>
    </row>
    <row r="198" spans="6:12" x14ac:dyDescent="0.35">
      <c r="F198" s="31"/>
      <c r="G198" s="32"/>
      <c r="H198" s="33"/>
      <c r="I198" s="32"/>
      <c r="J198" s="33"/>
      <c r="K198" s="32"/>
      <c r="L198" s="33"/>
    </row>
    <row r="199" spans="6:12" x14ac:dyDescent="0.35">
      <c r="F199" s="31"/>
      <c r="G199" s="32"/>
      <c r="H199" s="33"/>
      <c r="I199" s="32"/>
      <c r="J199" s="33"/>
      <c r="K199" s="32"/>
      <c r="L199" s="33"/>
    </row>
    <row r="200" spans="6:12" x14ac:dyDescent="0.35">
      <c r="F200" s="31"/>
      <c r="G200" s="32"/>
      <c r="H200" s="33"/>
      <c r="I200" s="32"/>
      <c r="J200" s="33"/>
      <c r="K200" s="32"/>
      <c r="L200" s="33"/>
    </row>
    <row r="201" spans="6:12" x14ac:dyDescent="0.35">
      <c r="F201" s="31"/>
      <c r="G201" s="32"/>
      <c r="H201" s="33"/>
      <c r="I201" s="32"/>
      <c r="J201" s="33"/>
      <c r="K201" s="32"/>
      <c r="L201" s="33"/>
    </row>
    <row r="202" spans="6:12" x14ac:dyDescent="0.35">
      <c r="F202" s="31"/>
      <c r="G202" s="32"/>
      <c r="H202" s="33"/>
      <c r="I202" s="32"/>
      <c r="J202" s="33"/>
      <c r="K202" s="32"/>
      <c r="L202" s="33"/>
    </row>
    <row r="203" spans="6:12" x14ac:dyDescent="0.35">
      <c r="F203" s="31"/>
      <c r="G203" s="32"/>
      <c r="H203" s="33"/>
      <c r="I203" s="32"/>
      <c r="J203" s="33"/>
      <c r="K203" s="32"/>
      <c r="L203" s="33"/>
    </row>
    <row r="204" spans="6:12" x14ac:dyDescent="0.35">
      <c r="F204" s="31"/>
      <c r="G204" s="32"/>
      <c r="H204" s="33"/>
      <c r="I204" s="32"/>
      <c r="J204" s="33"/>
      <c r="K204" s="32"/>
      <c r="L204" s="33"/>
    </row>
    <row r="205" spans="6:12" x14ac:dyDescent="0.35">
      <c r="F205" s="31"/>
      <c r="G205" s="32"/>
      <c r="H205" s="33"/>
      <c r="I205" s="32"/>
      <c r="J205" s="33"/>
      <c r="K205" s="32"/>
      <c r="L205" s="33"/>
    </row>
    <row r="206" spans="6:12" x14ac:dyDescent="0.35">
      <c r="F206" s="31"/>
      <c r="G206" s="32"/>
      <c r="H206" s="33"/>
      <c r="I206" s="32"/>
      <c r="J206" s="33"/>
      <c r="K206" s="32"/>
      <c r="L206" s="33"/>
    </row>
    <row r="207" spans="6:12" x14ac:dyDescent="0.35">
      <c r="F207" s="31"/>
      <c r="G207" s="32"/>
      <c r="H207" s="33"/>
      <c r="I207" s="32"/>
      <c r="J207" s="33"/>
      <c r="K207" s="32"/>
      <c r="L207" s="33"/>
    </row>
    <row r="208" spans="6:12" x14ac:dyDescent="0.35">
      <c r="F208" s="31"/>
      <c r="G208" s="32"/>
      <c r="H208" s="33"/>
      <c r="I208" s="32"/>
      <c r="J208" s="33"/>
      <c r="K208" s="32"/>
      <c r="L208" s="33"/>
    </row>
    <row r="209" spans="6:12" x14ac:dyDescent="0.35">
      <c r="F209" s="31"/>
      <c r="G209" s="32"/>
      <c r="H209" s="33"/>
      <c r="I209" s="32"/>
      <c r="J209" s="33"/>
      <c r="K209" s="32"/>
      <c r="L209" s="33"/>
    </row>
    <row r="210" spans="6:12" x14ac:dyDescent="0.35">
      <c r="F210" s="31"/>
      <c r="G210" s="32"/>
      <c r="H210" s="33"/>
      <c r="I210" s="32"/>
      <c r="J210" s="33"/>
      <c r="K210" s="32"/>
      <c r="L210" s="33"/>
    </row>
    <row r="211" spans="6:12" x14ac:dyDescent="0.35">
      <c r="F211" s="31"/>
      <c r="G211" s="32"/>
      <c r="H211" s="33"/>
      <c r="I211" s="32"/>
      <c r="J211" s="33"/>
      <c r="K211" s="32"/>
      <c r="L211" s="33"/>
    </row>
    <row r="212" spans="6:12" x14ac:dyDescent="0.35">
      <c r="F212" s="31"/>
      <c r="G212" s="32"/>
      <c r="H212" s="33"/>
      <c r="I212" s="32"/>
      <c r="J212" s="33"/>
      <c r="K212" s="32"/>
      <c r="L212" s="33"/>
    </row>
    <row r="213" spans="6:12" x14ac:dyDescent="0.35">
      <c r="F213" s="31"/>
      <c r="G213" s="32"/>
      <c r="H213" s="33"/>
      <c r="I213" s="32"/>
      <c r="J213" s="33"/>
      <c r="K213" s="32"/>
      <c r="L213" s="33"/>
    </row>
    <row r="214" spans="6:12" x14ac:dyDescent="0.35">
      <c r="F214" s="31"/>
      <c r="G214" s="32"/>
      <c r="H214" s="33"/>
      <c r="I214" s="32"/>
      <c r="J214" s="33"/>
      <c r="K214" s="32"/>
      <c r="L214" s="33"/>
    </row>
    <row r="215" spans="6:12" x14ac:dyDescent="0.35">
      <c r="F215" s="31"/>
      <c r="G215" s="32"/>
      <c r="H215" s="33"/>
      <c r="I215" s="32"/>
      <c r="J215" s="33"/>
      <c r="K215" s="32"/>
      <c r="L215" s="33"/>
    </row>
    <row r="216" spans="6:12" x14ac:dyDescent="0.35">
      <c r="F216" s="31"/>
      <c r="G216" s="32"/>
      <c r="H216" s="33"/>
      <c r="I216" s="32"/>
      <c r="J216" s="33"/>
      <c r="K216" s="32"/>
      <c r="L216" s="33"/>
    </row>
    <row r="217" spans="6:12" x14ac:dyDescent="0.35">
      <c r="F217" s="31"/>
      <c r="G217" s="32"/>
      <c r="H217" s="33"/>
      <c r="I217" s="32"/>
      <c r="J217" s="33"/>
      <c r="K217" s="32"/>
      <c r="L217" s="33"/>
    </row>
    <row r="218" spans="6:12" x14ac:dyDescent="0.35">
      <c r="F218" s="31"/>
      <c r="G218" s="32"/>
      <c r="H218" s="33"/>
      <c r="I218" s="32"/>
      <c r="J218" s="33"/>
      <c r="K218" s="32"/>
      <c r="L218" s="33"/>
    </row>
    <row r="219" spans="6:12" x14ac:dyDescent="0.35">
      <c r="F219" s="31"/>
      <c r="G219" s="32"/>
      <c r="H219" s="33"/>
      <c r="I219" s="32"/>
      <c r="J219" s="33"/>
      <c r="K219" s="32"/>
      <c r="L219" s="33"/>
    </row>
    <row r="220" spans="6:12" x14ac:dyDescent="0.35">
      <c r="F220" s="31"/>
      <c r="G220" s="32"/>
      <c r="H220" s="33"/>
      <c r="I220" s="32"/>
      <c r="J220" s="33"/>
      <c r="K220" s="32"/>
      <c r="L220" s="33"/>
    </row>
    <row r="221" spans="6:12" x14ac:dyDescent="0.35">
      <c r="F221" s="31"/>
      <c r="G221" s="32"/>
      <c r="H221" s="33"/>
      <c r="I221" s="32"/>
      <c r="J221" s="33"/>
      <c r="K221" s="32"/>
      <c r="L221" s="33"/>
    </row>
    <row r="222" spans="6:12" x14ac:dyDescent="0.35">
      <c r="F222" s="31"/>
      <c r="G222" s="32"/>
      <c r="H222" s="33"/>
      <c r="I222" s="32"/>
      <c r="J222" s="33"/>
      <c r="K222" s="32"/>
      <c r="L222" s="33"/>
    </row>
    <row r="223" spans="6:12" x14ac:dyDescent="0.35">
      <c r="F223" s="31"/>
      <c r="G223" s="32"/>
      <c r="H223" s="33"/>
      <c r="I223" s="32"/>
      <c r="J223" s="33"/>
      <c r="K223" s="32"/>
      <c r="L223" s="33"/>
    </row>
    <row r="224" spans="6:12" x14ac:dyDescent="0.35">
      <c r="F224" s="31"/>
      <c r="G224" s="32"/>
      <c r="H224" s="33"/>
      <c r="I224" s="32"/>
      <c r="J224" s="33"/>
      <c r="K224" s="32"/>
      <c r="L224" s="33"/>
    </row>
    <row r="225" spans="6:12" x14ac:dyDescent="0.35">
      <c r="F225" s="31"/>
      <c r="G225" s="32"/>
      <c r="H225" s="33"/>
      <c r="I225" s="32"/>
      <c r="J225" s="33"/>
      <c r="K225" s="32"/>
      <c r="L225" s="33"/>
    </row>
    <row r="226" spans="6:12" x14ac:dyDescent="0.35">
      <c r="F226" s="31"/>
      <c r="G226" s="32"/>
      <c r="H226" s="33"/>
      <c r="I226" s="32"/>
      <c r="J226" s="33"/>
      <c r="K226" s="32"/>
      <c r="L226" s="33"/>
    </row>
    <row r="227" spans="6:12" x14ac:dyDescent="0.35">
      <c r="F227" s="31"/>
      <c r="G227" s="32"/>
      <c r="H227" s="33"/>
      <c r="I227" s="32"/>
      <c r="J227" s="33"/>
      <c r="K227" s="32"/>
      <c r="L227" s="33"/>
    </row>
    <row r="228" spans="6:12" x14ac:dyDescent="0.35">
      <c r="F228" s="31"/>
      <c r="G228" s="32"/>
      <c r="H228" s="33"/>
      <c r="I228" s="32"/>
      <c r="J228" s="33"/>
      <c r="K228" s="32"/>
      <c r="L228" s="33"/>
    </row>
    <row r="229" spans="6:12" x14ac:dyDescent="0.35">
      <c r="F229" s="31"/>
      <c r="G229" s="32"/>
      <c r="H229" s="33"/>
      <c r="I229" s="32"/>
      <c r="J229" s="33"/>
      <c r="K229" s="32"/>
      <c r="L229" s="33"/>
    </row>
    <row r="230" spans="6:12" x14ac:dyDescent="0.35">
      <c r="F230" s="31"/>
      <c r="G230" s="32"/>
      <c r="H230" s="33"/>
      <c r="I230" s="32"/>
      <c r="J230" s="33"/>
      <c r="K230" s="32"/>
      <c r="L230" s="33"/>
    </row>
    <row r="231" spans="6:12" x14ac:dyDescent="0.35">
      <c r="F231" s="31"/>
      <c r="G231" s="32"/>
      <c r="H231" s="33"/>
      <c r="I231" s="32"/>
      <c r="J231" s="33"/>
      <c r="K231" s="32"/>
      <c r="L231" s="33"/>
    </row>
    <row r="232" spans="6:12" x14ac:dyDescent="0.35">
      <c r="F232" s="31"/>
      <c r="G232" s="32"/>
      <c r="H232" s="33"/>
      <c r="I232" s="32"/>
      <c r="J232" s="33"/>
      <c r="K232" s="32"/>
      <c r="L232" s="33"/>
    </row>
    <row r="233" spans="6:12" x14ac:dyDescent="0.35">
      <c r="F233" s="31"/>
      <c r="G233" s="32"/>
      <c r="H233" s="33"/>
      <c r="I233" s="32"/>
      <c r="J233" s="33"/>
      <c r="K233" s="32"/>
      <c r="L233" s="33"/>
    </row>
    <row r="234" spans="6:12" x14ac:dyDescent="0.35">
      <c r="F234" s="31"/>
      <c r="G234" s="32"/>
      <c r="H234" s="33"/>
      <c r="I234" s="32"/>
      <c r="J234" s="33"/>
      <c r="K234" s="32"/>
      <c r="L234" s="33"/>
    </row>
    <row r="235" spans="6:12" x14ac:dyDescent="0.35">
      <c r="F235" s="31"/>
      <c r="G235" s="32"/>
      <c r="H235" s="33"/>
      <c r="I235" s="32"/>
      <c r="J235" s="33"/>
      <c r="K235" s="32"/>
      <c r="L235" s="33"/>
    </row>
    <row r="236" spans="6:12" x14ac:dyDescent="0.35">
      <c r="F236" s="31"/>
      <c r="G236" s="32"/>
      <c r="H236" s="33"/>
      <c r="I236" s="32"/>
      <c r="J236" s="33"/>
      <c r="K236" s="32"/>
      <c r="L236" s="33"/>
    </row>
    <row r="237" spans="6:12" x14ac:dyDescent="0.35">
      <c r="F237" s="31"/>
      <c r="G237" s="32"/>
      <c r="H237" s="33"/>
      <c r="I237" s="32"/>
      <c r="J237" s="33"/>
      <c r="K237" s="32"/>
      <c r="L237" s="33"/>
    </row>
    <row r="238" spans="6:12" x14ac:dyDescent="0.35">
      <c r="F238" s="31"/>
      <c r="G238" s="32"/>
      <c r="H238" s="33"/>
      <c r="I238" s="32"/>
      <c r="J238" s="33"/>
      <c r="K238" s="32"/>
      <c r="L238" s="33"/>
    </row>
    <row r="239" spans="6:12" x14ac:dyDescent="0.35">
      <c r="F239" s="31"/>
      <c r="G239" s="32"/>
      <c r="H239" s="33"/>
      <c r="I239" s="32"/>
      <c r="J239" s="33"/>
      <c r="K239" s="32"/>
      <c r="L239" s="33"/>
    </row>
    <row r="240" spans="6:12" x14ac:dyDescent="0.35">
      <c r="F240" s="31"/>
      <c r="G240" s="32"/>
      <c r="H240" s="33"/>
      <c r="I240" s="32"/>
      <c r="J240" s="33"/>
      <c r="K240" s="32"/>
      <c r="L240" s="33"/>
    </row>
    <row r="241" spans="6:12" x14ac:dyDescent="0.35">
      <c r="F241" s="31"/>
      <c r="G241" s="32"/>
      <c r="H241" s="33"/>
      <c r="I241" s="32"/>
      <c r="J241" s="33"/>
      <c r="K241" s="32"/>
      <c r="L241" s="33"/>
    </row>
    <row r="242" spans="6:12" x14ac:dyDescent="0.35">
      <c r="F242" s="31"/>
      <c r="G242" s="32"/>
      <c r="H242" s="33"/>
      <c r="I242" s="32"/>
      <c r="J242" s="33"/>
      <c r="K242" s="32"/>
      <c r="L242" s="33"/>
    </row>
    <row r="243" spans="6:12" x14ac:dyDescent="0.35">
      <c r="F243" s="31"/>
      <c r="G243" s="32"/>
      <c r="H243" s="33"/>
      <c r="I243" s="32"/>
      <c r="J243" s="33"/>
      <c r="K243" s="32"/>
      <c r="L243" s="33"/>
    </row>
    <row r="244" spans="6:12" x14ac:dyDescent="0.35">
      <c r="F244" s="31"/>
      <c r="G244" s="32"/>
      <c r="H244" s="33"/>
      <c r="I244" s="32"/>
      <c r="J244" s="33"/>
      <c r="K244" s="32"/>
      <c r="L244" s="33"/>
    </row>
    <row r="245" spans="6:12" x14ac:dyDescent="0.35">
      <c r="F245" s="31"/>
      <c r="G245" s="32"/>
      <c r="H245" s="33"/>
      <c r="I245" s="32"/>
      <c r="J245" s="33"/>
      <c r="K245" s="32"/>
      <c r="L245" s="33"/>
    </row>
    <row r="246" spans="6:12" x14ac:dyDescent="0.35">
      <c r="F246" s="31"/>
      <c r="G246" s="32"/>
      <c r="H246" s="33"/>
      <c r="I246" s="32"/>
      <c r="J246" s="33"/>
      <c r="K246" s="32"/>
      <c r="L246" s="33"/>
    </row>
    <row r="247" spans="6:12" x14ac:dyDescent="0.35">
      <c r="F247" s="31"/>
      <c r="G247" s="32"/>
      <c r="H247" s="33"/>
      <c r="I247" s="32"/>
      <c r="J247" s="33"/>
      <c r="K247" s="32"/>
      <c r="L247" s="33"/>
    </row>
    <row r="248" spans="6:12" x14ac:dyDescent="0.35">
      <c r="F248" s="31"/>
      <c r="G248" s="32"/>
      <c r="H248" s="33"/>
      <c r="I248" s="32"/>
      <c r="J248" s="33"/>
      <c r="K248" s="32"/>
      <c r="L248" s="33"/>
    </row>
    <row r="249" spans="6:12" x14ac:dyDescent="0.35">
      <c r="F249" s="31"/>
      <c r="G249" s="32"/>
      <c r="H249" s="33"/>
      <c r="I249" s="32"/>
      <c r="J249" s="33"/>
      <c r="K249" s="32"/>
      <c r="L249" s="33"/>
    </row>
    <row r="250" spans="6:12" x14ac:dyDescent="0.35">
      <c r="F250" s="31"/>
      <c r="G250" s="32"/>
      <c r="H250" s="33"/>
      <c r="I250" s="32"/>
      <c r="J250" s="33"/>
      <c r="K250" s="32"/>
      <c r="L250" s="33"/>
    </row>
    <row r="251" spans="6:12" x14ac:dyDescent="0.35">
      <c r="F251" s="31"/>
      <c r="G251" s="32"/>
      <c r="H251" s="33"/>
      <c r="I251" s="32"/>
      <c r="J251" s="33"/>
      <c r="K251" s="32"/>
      <c r="L251" s="33"/>
    </row>
    <row r="252" spans="6:12" x14ac:dyDescent="0.35">
      <c r="F252" s="31"/>
      <c r="G252" s="32"/>
      <c r="H252" s="33"/>
      <c r="I252" s="32"/>
      <c r="J252" s="33"/>
      <c r="K252" s="32"/>
      <c r="L252" s="33"/>
    </row>
    <row r="253" spans="6:12" x14ac:dyDescent="0.35">
      <c r="F253" s="31"/>
      <c r="G253" s="32"/>
      <c r="H253" s="33"/>
      <c r="I253" s="32"/>
      <c r="J253" s="33"/>
      <c r="K253" s="32"/>
      <c r="L253" s="33"/>
    </row>
    <row r="254" spans="6:12" x14ac:dyDescent="0.35">
      <c r="F254" s="31"/>
      <c r="G254" s="32"/>
      <c r="H254" s="33"/>
      <c r="I254" s="32"/>
      <c r="J254" s="33"/>
      <c r="K254" s="32"/>
      <c r="L254" s="33"/>
    </row>
    <row r="255" spans="6:12" x14ac:dyDescent="0.35">
      <c r="F255" s="31"/>
      <c r="G255" s="32"/>
      <c r="H255" s="33"/>
      <c r="I255" s="32"/>
      <c r="J255" s="33"/>
      <c r="K255" s="32"/>
      <c r="L255" s="33"/>
    </row>
    <row r="256" spans="6:12" x14ac:dyDescent="0.35">
      <c r="F256" s="31"/>
      <c r="G256" s="32"/>
      <c r="H256" s="33"/>
      <c r="I256" s="32"/>
      <c r="J256" s="33"/>
      <c r="K256" s="32"/>
      <c r="L256" s="33"/>
    </row>
    <row r="257" spans="6:12" x14ac:dyDescent="0.35">
      <c r="F257" s="31"/>
      <c r="G257" s="32"/>
      <c r="H257" s="33"/>
      <c r="I257" s="32"/>
      <c r="J257" s="33"/>
      <c r="K257" s="32"/>
      <c r="L257" s="33"/>
    </row>
    <row r="258" spans="6:12" x14ac:dyDescent="0.35">
      <c r="F258" s="31"/>
      <c r="G258" s="32"/>
      <c r="H258" s="33"/>
      <c r="I258" s="32"/>
      <c r="J258" s="33"/>
      <c r="K258" s="32"/>
      <c r="L258" s="33"/>
    </row>
    <row r="259" spans="6:12" x14ac:dyDescent="0.35">
      <c r="F259" s="31"/>
      <c r="G259" s="32"/>
      <c r="H259" s="33"/>
      <c r="I259" s="32"/>
      <c r="J259" s="33"/>
      <c r="K259" s="32"/>
      <c r="L259" s="33"/>
    </row>
    <row r="260" spans="6:12" x14ac:dyDescent="0.35">
      <c r="F260" s="31"/>
      <c r="G260" s="32"/>
      <c r="H260" s="33"/>
      <c r="I260" s="32"/>
      <c r="J260" s="33"/>
      <c r="K260" s="32"/>
      <c r="L260" s="33"/>
    </row>
    <row r="261" spans="6:12" x14ac:dyDescent="0.35">
      <c r="F261" s="31"/>
      <c r="G261" s="32"/>
      <c r="H261" s="33"/>
      <c r="I261" s="32"/>
      <c r="J261" s="33"/>
      <c r="K261" s="32"/>
      <c r="L261" s="33"/>
    </row>
    <row r="262" spans="6:12" x14ac:dyDescent="0.35">
      <c r="F262" s="31"/>
      <c r="G262" s="32"/>
      <c r="H262" s="33"/>
      <c r="I262" s="32"/>
      <c r="J262" s="33"/>
      <c r="K262" s="32"/>
      <c r="L262" s="33"/>
    </row>
    <row r="263" spans="6:12" x14ac:dyDescent="0.35">
      <c r="F263" s="31"/>
      <c r="G263" s="32"/>
      <c r="H263" s="33"/>
      <c r="I263" s="32"/>
      <c r="J263" s="33"/>
      <c r="K263" s="32"/>
      <c r="L263" s="33"/>
    </row>
    <row r="264" spans="6:12" x14ac:dyDescent="0.35">
      <c r="F264" s="34"/>
      <c r="G264" s="32"/>
      <c r="H264" s="33"/>
      <c r="I264" s="32"/>
      <c r="J264" s="33"/>
      <c r="K264" s="32"/>
      <c r="L264" s="33"/>
    </row>
    <row r="265" spans="6:12" x14ac:dyDescent="0.35">
      <c r="F265" s="34"/>
      <c r="G265" s="32"/>
      <c r="H265" s="33"/>
      <c r="I265" s="32"/>
      <c r="J265" s="33"/>
      <c r="K265" s="32"/>
      <c r="L265" s="33"/>
    </row>
    <row r="266" spans="6:12" x14ac:dyDescent="0.35">
      <c r="F266" s="34"/>
      <c r="G266" s="32"/>
      <c r="H266" s="33"/>
      <c r="I266" s="32"/>
      <c r="J266" s="33"/>
      <c r="K266" s="32"/>
      <c r="L266" s="33"/>
    </row>
    <row r="267" spans="6:12" x14ac:dyDescent="0.35">
      <c r="F267" s="34"/>
      <c r="G267" s="32"/>
      <c r="H267" s="33"/>
      <c r="I267" s="32"/>
      <c r="J267" s="33"/>
      <c r="K267" s="32"/>
      <c r="L267" s="33"/>
    </row>
    <row r="268" spans="6:12" x14ac:dyDescent="0.35">
      <c r="F268" s="34"/>
      <c r="G268" s="32"/>
      <c r="H268" s="33"/>
      <c r="I268" s="32"/>
      <c r="J268" s="33"/>
      <c r="K268" s="32"/>
      <c r="L268" s="33"/>
    </row>
    <row r="269" spans="6:12" x14ac:dyDescent="0.35">
      <c r="F269" s="34"/>
      <c r="G269" s="32"/>
      <c r="H269" s="33"/>
      <c r="I269" s="32"/>
      <c r="J269" s="33"/>
      <c r="K269" s="32"/>
      <c r="L269" s="33"/>
    </row>
    <row r="270" spans="6:12" x14ac:dyDescent="0.35">
      <c r="F270" s="34"/>
      <c r="G270" s="32"/>
      <c r="H270" s="33"/>
      <c r="I270" s="32"/>
      <c r="J270" s="33"/>
      <c r="K270" s="32"/>
      <c r="L270" s="33"/>
    </row>
    <row r="271" spans="6:12" x14ac:dyDescent="0.35">
      <c r="F271" s="34"/>
      <c r="G271" s="32"/>
      <c r="H271" s="33"/>
      <c r="I271" s="32"/>
      <c r="J271" s="33"/>
      <c r="K271" s="32"/>
      <c r="L271" s="33"/>
    </row>
    <row r="272" spans="6:12" x14ac:dyDescent="0.35">
      <c r="F272" s="34"/>
      <c r="G272" s="32"/>
      <c r="H272" s="33"/>
      <c r="I272" s="32"/>
      <c r="J272" s="33"/>
      <c r="K272" s="32"/>
      <c r="L272" s="33"/>
    </row>
    <row r="273" spans="6:12" x14ac:dyDescent="0.35">
      <c r="F273" s="34"/>
      <c r="G273" s="32"/>
      <c r="H273" s="33"/>
      <c r="I273" s="32"/>
      <c r="J273" s="33"/>
      <c r="K273" s="32"/>
      <c r="L273" s="33"/>
    </row>
    <row r="274" spans="6:12" x14ac:dyDescent="0.35">
      <c r="F274" s="34"/>
      <c r="G274" s="32"/>
      <c r="H274" s="33"/>
      <c r="I274" s="32"/>
      <c r="J274" s="33"/>
      <c r="K274" s="32"/>
      <c r="L274" s="33"/>
    </row>
    <row r="275" spans="6:12" x14ac:dyDescent="0.35">
      <c r="F275" s="34"/>
      <c r="G275" s="32"/>
      <c r="H275" s="33"/>
      <c r="I275" s="32"/>
      <c r="J275" s="33"/>
      <c r="K275" s="32"/>
      <c r="L275" s="33"/>
    </row>
    <row r="276" spans="6:12" x14ac:dyDescent="0.35">
      <c r="F276" s="34"/>
      <c r="G276" s="32"/>
      <c r="H276" s="33"/>
      <c r="I276" s="32"/>
      <c r="J276" s="33"/>
      <c r="K276" s="32"/>
      <c r="L276" s="33"/>
    </row>
    <row r="277" spans="6:12" x14ac:dyDescent="0.35">
      <c r="F277" s="34"/>
      <c r="G277" s="32"/>
      <c r="H277" s="33"/>
      <c r="I277" s="32"/>
      <c r="J277" s="33"/>
      <c r="K277" s="32"/>
      <c r="L277" s="33"/>
    </row>
    <row r="278" spans="6:12" x14ac:dyDescent="0.35">
      <c r="F278" s="34"/>
      <c r="G278" s="32"/>
      <c r="H278" s="33"/>
      <c r="I278" s="32"/>
      <c r="J278" s="33"/>
      <c r="K278" s="32"/>
      <c r="L278" s="33"/>
    </row>
  </sheetData>
  <sheetProtection password="E74B" sheet="1" formatCells="0" formatColumns="0" formatRows="0" insertColumns="0" insertRows="0" insertHyperlinks="0" deleteColumns="0" deleteRows="0" sort="0" autoFilter="0" pivotTables="0"/>
  <autoFilter ref="B4:L111">
    <filterColumn colId="2">
      <filters blank="1"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</autoFilter>
  <sortState ref="B22:L108">
    <sortCondition descending="1" ref="E22:E108"/>
  </sortState>
  <mergeCells count="9">
    <mergeCell ref="K7:L7"/>
    <mergeCell ref="F4:F8"/>
    <mergeCell ref="G4:L5"/>
    <mergeCell ref="G6:L6"/>
    <mergeCell ref="C4:C8"/>
    <mergeCell ref="D4:D8"/>
    <mergeCell ref="E4:E8"/>
    <mergeCell ref="G7:H7"/>
    <mergeCell ref="I7:J7"/>
  </mergeCells>
  <printOptions horizontalCentered="1"/>
  <pageMargins left="0.19685039370078741" right="0.19685039370078741" top="0.19685039370078741" bottom="0.39370078740157483" header="0.11811023622047245" footer="0.19685039370078741"/>
  <pageSetup paperSize="9" fitToHeight="4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2023_RATING_Women's Canoe_U15</vt:lpstr>
      <vt:lpstr>'2023_RATING_Women''s Canoe_U15'!Область_печати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2023-11-15T15:32:10Z</cp:lastPrinted>
  <dcterms:created xsi:type="dcterms:W3CDTF">2020-10-21T14:21:31Z</dcterms:created>
  <dcterms:modified xsi:type="dcterms:W3CDTF">2023-11-16T05:45:02Z</dcterms:modified>
  <dc:language>ru-RU</dc:language>
</cp:coreProperties>
</file>